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richData/rdRichValueTypes.xml" ContentType="application/vnd.ms-excel.rdrichvaluetypes+xml"/>
  <Override PartName="/xl/richData/rdrichvaluestructure.xml" ContentType="application/vnd.ms-excel.rdrichvaluestructure+xml"/>
  <Override PartName="/xl/richData/rdrichvalue.xml" ContentType="application/vnd.ms-excel.rdrichvalue+xml"/>
  <Override PartName="/xl/richData/richValueRel.xml" ContentType="application/vnd.ms-excel.richvaluerel+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D:\user\bach\보고서\연도별\2026\업무평가\"/>
    </mc:Choice>
  </mc:AlternateContent>
  <xr:revisionPtr revIDLastSave="0" documentId="13_ncr:1_{E1ED5593-77B6-4E91-B834-CB79D504B4D5}" xr6:coauthVersionLast="47" xr6:coauthVersionMax="47" xr10:uidLastSave="{00000000-0000-0000-0000-000000000000}"/>
  <bookViews>
    <workbookView xWindow="28680" yWindow="-120" windowWidth="29040" windowHeight="15840" activeTab="3" xr2:uid="{EF59E1E3-8940-40CC-A094-E7845A35AACD}"/>
  </bookViews>
  <sheets>
    <sheet name="일정" sheetId="7" r:id="rId1"/>
    <sheet name="1.1) 조직 추진업무 작성" sheetId="1" r:id="rId2"/>
    <sheet name="1.2) 조직 KPI작성" sheetId="5" r:id="rId3"/>
    <sheet name="2.1)팀내 업무분장표(개인) 작성" sheetId="3" r:id="rId4"/>
    <sheet name="2.2)기본업무 매뉴얼(개인작성)" sheetId="4" r:id="rId5"/>
    <sheet name="TF Squad별 작성 템플릿" sheetId="6" r:id="rId6"/>
  </sheets>
  <definedNames>
    <definedName name="_1" hidden="1">#REF!</definedName>
    <definedName name="_xlnm._FilterDatabase" localSheetId="3" hidden="1">'2.1)팀내 업무분장표(개인) 작성'!$B$18:$WXX$60</definedName>
    <definedName name="_Key1" hidden="1">#REF!</definedName>
    <definedName name="_Key2" hidden="1">#REF!</definedName>
    <definedName name="_Sort" hidden="1">#REF!</definedName>
    <definedName name="a" localSheetId="2" hidden="1">{#N/A,#N/A,FALSE,"Aging Summary";#N/A,#N/A,FALSE,"Ratio Analysis";#N/A,#N/A,FALSE,"Test 120 Day Accts";#N/A,#N/A,FALSE,"Tickmarks"}</definedName>
    <definedName name="a" localSheetId="3" hidden="1">{#N/A,#N/A,FALSE,"Aging Summary";#N/A,#N/A,FALSE,"Ratio Analysis";#N/A,#N/A,FALSE,"Test 120 Day Accts";#N/A,#N/A,FALSE,"Tickmarks"}</definedName>
    <definedName name="a" localSheetId="4" hidden="1">{#N/A,#N/A,FALSE,"Aging Summary";#N/A,#N/A,FALSE,"Ratio Analysis";#N/A,#N/A,FALSE,"Test 120 Day Accts";#N/A,#N/A,FALSE,"Tickmarks"}</definedName>
    <definedName name="a" localSheetId="5" hidden="1">{#N/A,#N/A,FALSE,"Aging Summary";#N/A,#N/A,FALSE,"Ratio Analysis";#N/A,#N/A,FALSE,"Test 120 Day Accts";#N/A,#N/A,FALSE,"Tickmarks"}</definedName>
    <definedName name="a" localSheetId="0" hidden="1">{#N/A,#N/A,FALSE,"Aging Summary";#N/A,#N/A,FALSE,"Ratio Analysis";#N/A,#N/A,FALSE,"Test 120 Day Accts";#N/A,#N/A,FALSE,"Tickmarks"}</definedName>
    <definedName name="a" hidden="1">{#N/A,#N/A,FALSE,"Aging Summary";#N/A,#N/A,FALSE,"Ratio Analysis";#N/A,#N/A,FALSE,"Test 120 Day Accts";#N/A,#N/A,FALSE,"Tickmarks"}</definedName>
    <definedName name="b" localSheetId="2" hidden="1">{#N/A,#N/A,FALSE,"Aging Summary";#N/A,#N/A,FALSE,"Ratio Analysis";#N/A,#N/A,FALSE,"Test 120 Day Accts";#N/A,#N/A,FALSE,"Tickmarks"}</definedName>
    <definedName name="b" localSheetId="3" hidden="1">{#N/A,#N/A,FALSE,"Aging Summary";#N/A,#N/A,FALSE,"Ratio Analysis";#N/A,#N/A,FALSE,"Test 120 Day Accts";#N/A,#N/A,FALSE,"Tickmarks"}</definedName>
    <definedName name="b" localSheetId="4" hidden="1">{#N/A,#N/A,FALSE,"Aging Summary";#N/A,#N/A,FALSE,"Ratio Analysis";#N/A,#N/A,FALSE,"Test 120 Day Accts";#N/A,#N/A,FALSE,"Tickmarks"}</definedName>
    <definedName name="b" localSheetId="5" hidden="1">{#N/A,#N/A,FALSE,"Aging Summary";#N/A,#N/A,FALSE,"Ratio Analysis";#N/A,#N/A,FALSE,"Test 120 Day Accts";#N/A,#N/A,FALSE,"Tickmarks"}</definedName>
    <definedName name="b" localSheetId="0" hidden="1">{#N/A,#N/A,FALSE,"Aging Summary";#N/A,#N/A,FALSE,"Ratio Analysis";#N/A,#N/A,FALSE,"Test 120 Day Accts";#N/A,#N/A,FALSE,"Tickmarks"}</definedName>
    <definedName name="b" hidden="1">{#N/A,#N/A,FALSE,"Aging Summary";#N/A,#N/A,FALSE,"Ratio Analysis";#N/A,#N/A,FALSE,"Test 120 Day Accts";#N/A,#N/A,FALSE,"Tickmarks"}</definedName>
    <definedName name="bn" localSheetId="2" hidden="1">{#N/A,#N/A,FALSE,"Aging Summary";#N/A,#N/A,FALSE,"Ratio Analysis";#N/A,#N/A,FALSE,"Test 120 Day Accts";#N/A,#N/A,FALSE,"Tickmarks"}</definedName>
    <definedName name="bn" localSheetId="3" hidden="1">{#N/A,#N/A,FALSE,"Aging Summary";#N/A,#N/A,FALSE,"Ratio Analysis";#N/A,#N/A,FALSE,"Test 120 Day Accts";#N/A,#N/A,FALSE,"Tickmarks"}</definedName>
    <definedName name="bn" localSheetId="4" hidden="1">{#N/A,#N/A,FALSE,"Aging Summary";#N/A,#N/A,FALSE,"Ratio Analysis";#N/A,#N/A,FALSE,"Test 120 Day Accts";#N/A,#N/A,FALSE,"Tickmarks"}</definedName>
    <definedName name="bn" localSheetId="5" hidden="1">{#N/A,#N/A,FALSE,"Aging Summary";#N/A,#N/A,FALSE,"Ratio Analysis";#N/A,#N/A,FALSE,"Test 120 Day Accts";#N/A,#N/A,FALSE,"Tickmarks"}</definedName>
    <definedName name="bn" localSheetId="0" hidden="1">{#N/A,#N/A,FALSE,"Aging Summary";#N/A,#N/A,FALSE,"Ratio Analysis";#N/A,#N/A,FALSE,"Test 120 Day Accts";#N/A,#N/A,FALSE,"Tickmarks"}</definedName>
    <definedName name="bn" hidden="1">{#N/A,#N/A,FALSE,"Aging Summary";#N/A,#N/A,FALSE,"Ratio Analysis";#N/A,#N/A,FALSE,"Test 120 Day Accts";#N/A,#N/A,FALSE,"Tickmarks"}</definedName>
    <definedName name="cf" localSheetId="2" hidden="1">{#N/A,#N/A,FALSE,"Aging Summary";#N/A,#N/A,FALSE,"Ratio Analysis";#N/A,#N/A,FALSE,"Test 120 Day Accts";#N/A,#N/A,FALSE,"Tickmarks"}</definedName>
    <definedName name="cf" localSheetId="3" hidden="1">{#N/A,#N/A,FALSE,"Aging Summary";#N/A,#N/A,FALSE,"Ratio Analysis";#N/A,#N/A,FALSE,"Test 120 Day Accts";#N/A,#N/A,FALSE,"Tickmarks"}</definedName>
    <definedName name="cf" localSheetId="4" hidden="1">{#N/A,#N/A,FALSE,"Aging Summary";#N/A,#N/A,FALSE,"Ratio Analysis";#N/A,#N/A,FALSE,"Test 120 Day Accts";#N/A,#N/A,FALSE,"Tickmarks"}</definedName>
    <definedName name="cf" localSheetId="5" hidden="1">{#N/A,#N/A,FALSE,"Aging Summary";#N/A,#N/A,FALSE,"Ratio Analysis";#N/A,#N/A,FALSE,"Test 120 Day Accts";#N/A,#N/A,FALSE,"Tickmarks"}</definedName>
    <definedName name="cf" localSheetId="0" hidden="1">{#N/A,#N/A,FALSE,"Aging Summary";#N/A,#N/A,FALSE,"Ratio Analysis";#N/A,#N/A,FALSE,"Test 120 Day Accts";#N/A,#N/A,FALSE,"Tickmarks"}</definedName>
    <definedName name="cf" hidden="1">{#N/A,#N/A,FALSE,"Aging Summary";#N/A,#N/A,FALSE,"Ratio Analysis";#N/A,#N/A,FALSE,"Test 120 Day Accts";#N/A,#N/A,FALSE,"Tickmarks"}</definedName>
    <definedName name="d" localSheetId="2" hidden="1">{#N/A,#N/A,FALSE,"Aging Summary";#N/A,#N/A,FALSE,"Ratio Analysis";#N/A,#N/A,FALSE,"Test 120 Day Accts";#N/A,#N/A,FALSE,"Tickmarks"}</definedName>
    <definedName name="d" localSheetId="3" hidden="1">{#N/A,#N/A,FALSE,"Aging Summary";#N/A,#N/A,FALSE,"Ratio Analysis";#N/A,#N/A,FALSE,"Test 120 Day Accts";#N/A,#N/A,FALSE,"Tickmarks"}</definedName>
    <definedName name="d" localSheetId="4" hidden="1">{#N/A,#N/A,FALSE,"Aging Summary";#N/A,#N/A,FALSE,"Ratio Analysis";#N/A,#N/A,FALSE,"Test 120 Day Accts";#N/A,#N/A,FALSE,"Tickmarks"}</definedName>
    <definedName name="d" localSheetId="5" hidden="1">{#N/A,#N/A,FALSE,"Aging Summary";#N/A,#N/A,FALSE,"Ratio Analysis";#N/A,#N/A,FALSE,"Test 120 Day Accts";#N/A,#N/A,FALSE,"Tickmarks"}</definedName>
    <definedName name="d" localSheetId="0" hidden="1">{#N/A,#N/A,FALSE,"Aging Summary";#N/A,#N/A,FALSE,"Ratio Analysis";#N/A,#N/A,FALSE,"Test 120 Day Accts";#N/A,#N/A,FALSE,"Tickmarks"}</definedName>
    <definedName name="d" hidden="1">{#N/A,#N/A,FALSE,"Aging Summary";#N/A,#N/A,FALSE,"Ratio Analysis";#N/A,#N/A,FALSE,"Test 120 Day Accts";#N/A,#N/A,FALSE,"Tickmarks"}</definedName>
    <definedName name="dddd" localSheetId="2" hidden="1">{#N/A,#N/A,FALSE,"Aging Summary";#N/A,#N/A,FALSE,"Ratio Analysis";#N/A,#N/A,FALSE,"Test 120 Day Accts";#N/A,#N/A,FALSE,"Tickmarks"}</definedName>
    <definedName name="dddd" localSheetId="3" hidden="1">{#N/A,#N/A,FALSE,"Aging Summary";#N/A,#N/A,FALSE,"Ratio Analysis";#N/A,#N/A,FALSE,"Test 120 Day Accts";#N/A,#N/A,FALSE,"Tickmarks"}</definedName>
    <definedName name="dddd" localSheetId="4" hidden="1">{#N/A,#N/A,FALSE,"Aging Summary";#N/A,#N/A,FALSE,"Ratio Analysis";#N/A,#N/A,FALSE,"Test 120 Day Accts";#N/A,#N/A,FALSE,"Tickmarks"}</definedName>
    <definedName name="dddd" localSheetId="5" hidden="1">{#N/A,#N/A,FALSE,"Aging Summary";#N/A,#N/A,FALSE,"Ratio Analysis";#N/A,#N/A,FALSE,"Test 120 Day Accts";#N/A,#N/A,FALSE,"Tickmarks"}</definedName>
    <definedName name="dddd" localSheetId="0" hidden="1">{#N/A,#N/A,FALSE,"Aging Summary";#N/A,#N/A,FALSE,"Ratio Analysis";#N/A,#N/A,FALSE,"Test 120 Day Accts";#N/A,#N/A,FALSE,"Tickmarks"}</definedName>
    <definedName name="dddd" hidden="1">{#N/A,#N/A,FALSE,"Aging Summary";#N/A,#N/A,FALSE,"Ratio Analysis";#N/A,#N/A,FALSE,"Test 120 Day Accts";#N/A,#N/A,FALSE,"Tickmarks"}</definedName>
    <definedName name="dkdkdk" localSheetId="2" hidden="1">{#N/A,#N/A,FALSE,"Aging Summary";#N/A,#N/A,FALSE,"Ratio Analysis";#N/A,#N/A,FALSE,"Test 120 Day Accts";#N/A,#N/A,FALSE,"Tickmarks"}</definedName>
    <definedName name="dkdkdk" localSheetId="3" hidden="1">{#N/A,#N/A,FALSE,"Aging Summary";#N/A,#N/A,FALSE,"Ratio Analysis";#N/A,#N/A,FALSE,"Test 120 Day Accts";#N/A,#N/A,FALSE,"Tickmarks"}</definedName>
    <definedName name="dkdkdk" localSheetId="4" hidden="1">{#N/A,#N/A,FALSE,"Aging Summary";#N/A,#N/A,FALSE,"Ratio Analysis";#N/A,#N/A,FALSE,"Test 120 Day Accts";#N/A,#N/A,FALSE,"Tickmarks"}</definedName>
    <definedName name="dkdkdk" localSheetId="5" hidden="1">{#N/A,#N/A,FALSE,"Aging Summary";#N/A,#N/A,FALSE,"Ratio Analysis";#N/A,#N/A,FALSE,"Test 120 Day Accts";#N/A,#N/A,FALSE,"Tickmarks"}</definedName>
    <definedName name="dkdkdk" localSheetId="0" hidden="1">{#N/A,#N/A,FALSE,"Aging Summary";#N/A,#N/A,FALSE,"Ratio Analysis";#N/A,#N/A,FALSE,"Test 120 Day Accts";#N/A,#N/A,FALSE,"Tickmarks"}</definedName>
    <definedName name="dkdkdk" hidden="1">{#N/A,#N/A,FALSE,"Aging Summary";#N/A,#N/A,FALSE,"Ratio Analysis";#N/A,#N/A,FALSE,"Test 120 Day Accts";#N/A,#N/A,FALSE,"Tickmarks"}</definedName>
    <definedName name="e" localSheetId="2" hidden="1">{#N/A,#N/A,FALSE,"Aging Summary";#N/A,#N/A,FALSE,"Ratio Analysis";#N/A,#N/A,FALSE,"Test 120 Day Accts";#N/A,#N/A,FALSE,"Tickmarks"}</definedName>
    <definedName name="e" localSheetId="3" hidden="1">{#N/A,#N/A,FALSE,"Aging Summary";#N/A,#N/A,FALSE,"Ratio Analysis";#N/A,#N/A,FALSE,"Test 120 Day Accts";#N/A,#N/A,FALSE,"Tickmarks"}</definedName>
    <definedName name="e" localSheetId="4" hidden="1">{#N/A,#N/A,FALSE,"Aging Summary";#N/A,#N/A,FALSE,"Ratio Analysis";#N/A,#N/A,FALSE,"Test 120 Day Accts";#N/A,#N/A,FALSE,"Tickmarks"}</definedName>
    <definedName name="e" localSheetId="5" hidden="1">{#N/A,#N/A,FALSE,"Aging Summary";#N/A,#N/A,FALSE,"Ratio Analysis";#N/A,#N/A,FALSE,"Test 120 Day Accts";#N/A,#N/A,FALSE,"Tickmarks"}</definedName>
    <definedName name="e" localSheetId="0" hidden="1">{#N/A,#N/A,FALSE,"Aging Summary";#N/A,#N/A,FALSE,"Ratio Analysis";#N/A,#N/A,FALSE,"Test 120 Day Accts";#N/A,#N/A,FALSE,"Tickmarks"}</definedName>
    <definedName name="e" hidden="1">{#N/A,#N/A,FALSE,"Aging Summary";#N/A,#N/A,FALSE,"Ratio Analysis";#N/A,#N/A,FALSE,"Test 120 Day Accts";#N/A,#N/A,FALSE,"Tickmarks"}</definedName>
    <definedName name="l" localSheetId="2" hidden="1">{#N/A,#N/A,FALSE,"Aging Summary";#N/A,#N/A,FALSE,"Ratio Analysis";#N/A,#N/A,FALSE,"Test 120 Day Accts";#N/A,#N/A,FALSE,"Tickmarks"}</definedName>
    <definedName name="l" localSheetId="3" hidden="1">{#N/A,#N/A,FALSE,"Aging Summary";#N/A,#N/A,FALSE,"Ratio Analysis";#N/A,#N/A,FALSE,"Test 120 Day Accts";#N/A,#N/A,FALSE,"Tickmarks"}</definedName>
    <definedName name="l" localSheetId="4" hidden="1">{#N/A,#N/A,FALSE,"Aging Summary";#N/A,#N/A,FALSE,"Ratio Analysis";#N/A,#N/A,FALSE,"Test 120 Day Accts";#N/A,#N/A,FALSE,"Tickmarks"}</definedName>
    <definedName name="l" localSheetId="5" hidden="1">{#N/A,#N/A,FALSE,"Aging Summary";#N/A,#N/A,FALSE,"Ratio Analysis";#N/A,#N/A,FALSE,"Test 120 Day Accts";#N/A,#N/A,FALSE,"Tickmarks"}</definedName>
    <definedName name="l" localSheetId="0" hidden="1">{#N/A,#N/A,FALSE,"Aging Summary";#N/A,#N/A,FALSE,"Ratio Analysis";#N/A,#N/A,FALSE,"Test 120 Day Accts";#N/A,#N/A,FALSE,"Tickmarks"}</definedName>
    <definedName name="l" hidden="1">{#N/A,#N/A,FALSE,"Aging Summary";#N/A,#N/A,FALSE,"Ratio Analysis";#N/A,#N/A,FALSE,"Test 120 Day Accts";#N/A,#N/A,FALSE,"Tickmarks"}</definedName>
    <definedName name="m" localSheetId="2" hidden="1">{#N/A,#N/A,FALSE,"Aging Summary";#N/A,#N/A,FALSE,"Ratio Analysis";#N/A,#N/A,FALSE,"Test 120 Day Accts";#N/A,#N/A,FALSE,"Tickmarks"}</definedName>
    <definedName name="m" localSheetId="3" hidden="1">{#N/A,#N/A,FALSE,"Aging Summary";#N/A,#N/A,FALSE,"Ratio Analysis";#N/A,#N/A,FALSE,"Test 120 Day Accts";#N/A,#N/A,FALSE,"Tickmarks"}</definedName>
    <definedName name="m" localSheetId="4" hidden="1">{#N/A,#N/A,FALSE,"Aging Summary";#N/A,#N/A,FALSE,"Ratio Analysis";#N/A,#N/A,FALSE,"Test 120 Day Accts";#N/A,#N/A,FALSE,"Tickmarks"}</definedName>
    <definedName name="m" localSheetId="5" hidden="1">{#N/A,#N/A,FALSE,"Aging Summary";#N/A,#N/A,FALSE,"Ratio Analysis";#N/A,#N/A,FALSE,"Test 120 Day Accts";#N/A,#N/A,FALSE,"Tickmarks"}</definedName>
    <definedName name="m" localSheetId="0" hidden="1">{#N/A,#N/A,FALSE,"Aging Summary";#N/A,#N/A,FALSE,"Ratio Analysis";#N/A,#N/A,FALSE,"Test 120 Day Accts";#N/A,#N/A,FALSE,"Tickmarks"}</definedName>
    <definedName name="m" hidden="1">{#N/A,#N/A,FALSE,"Aging Summary";#N/A,#N/A,FALSE,"Ratio Analysis";#N/A,#N/A,FALSE,"Test 120 Day Accts";#N/A,#N/A,FALSE,"Tickmarks"}</definedName>
    <definedName name="q" localSheetId="2" hidden="1">{#N/A,#N/A,FALSE,"Aging Summary";#N/A,#N/A,FALSE,"Ratio Analysis";#N/A,#N/A,FALSE,"Test 120 Day Accts";#N/A,#N/A,FALSE,"Tickmarks"}</definedName>
    <definedName name="q" localSheetId="3" hidden="1">{#N/A,#N/A,FALSE,"Aging Summary";#N/A,#N/A,FALSE,"Ratio Analysis";#N/A,#N/A,FALSE,"Test 120 Day Accts";#N/A,#N/A,FALSE,"Tickmarks"}</definedName>
    <definedName name="q" localSheetId="4" hidden="1">{#N/A,#N/A,FALSE,"Aging Summary";#N/A,#N/A,FALSE,"Ratio Analysis";#N/A,#N/A,FALSE,"Test 120 Day Accts";#N/A,#N/A,FALSE,"Tickmarks"}</definedName>
    <definedName name="q" localSheetId="5" hidden="1">{#N/A,#N/A,FALSE,"Aging Summary";#N/A,#N/A,FALSE,"Ratio Analysis";#N/A,#N/A,FALSE,"Test 120 Day Accts";#N/A,#N/A,FALSE,"Tickmarks"}</definedName>
    <definedName name="q" localSheetId="0" hidden="1">{#N/A,#N/A,FALSE,"Aging Summary";#N/A,#N/A,FALSE,"Ratio Analysis";#N/A,#N/A,FALSE,"Test 120 Day Accts";#N/A,#N/A,FALSE,"Tickmarks"}</definedName>
    <definedName name="q" hidden="1">{#N/A,#N/A,FALSE,"Aging Summary";#N/A,#N/A,FALSE,"Ratio Analysis";#N/A,#N/A,FALSE,"Test 120 Day Accts";#N/A,#N/A,FALSE,"Tickmarks"}</definedName>
    <definedName name="RNAO" localSheetId="2" hidden="1">{#N/A,#N/A,FALSE,"Aging Summary";#N/A,#N/A,FALSE,"Ratio Analysis";#N/A,#N/A,FALSE,"Test 120 Day Accts";#N/A,#N/A,FALSE,"Tickmarks"}</definedName>
    <definedName name="RNAO" localSheetId="3" hidden="1">{#N/A,#N/A,FALSE,"Aging Summary";#N/A,#N/A,FALSE,"Ratio Analysis";#N/A,#N/A,FALSE,"Test 120 Day Accts";#N/A,#N/A,FALSE,"Tickmarks"}</definedName>
    <definedName name="RNAO" localSheetId="4" hidden="1">{#N/A,#N/A,FALSE,"Aging Summary";#N/A,#N/A,FALSE,"Ratio Analysis";#N/A,#N/A,FALSE,"Test 120 Day Accts";#N/A,#N/A,FALSE,"Tickmarks"}</definedName>
    <definedName name="RNAO" localSheetId="5" hidden="1">{#N/A,#N/A,FALSE,"Aging Summary";#N/A,#N/A,FALSE,"Ratio Analysis";#N/A,#N/A,FALSE,"Test 120 Day Accts";#N/A,#N/A,FALSE,"Tickmarks"}</definedName>
    <definedName name="RNAO" localSheetId="0" hidden="1">{#N/A,#N/A,FALSE,"Aging Summary";#N/A,#N/A,FALSE,"Ratio Analysis";#N/A,#N/A,FALSE,"Test 120 Day Accts";#N/A,#N/A,FALSE,"Tickmarks"}</definedName>
    <definedName name="RNAO" hidden="1">{#N/A,#N/A,FALSE,"Aging Summary";#N/A,#N/A,FALSE,"Ratio Analysis";#N/A,#N/A,FALSE,"Test 120 Day Accts";#N/A,#N/A,FALSE,"Tickmarks"}</definedName>
    <definedName name="t" localSheetId="2" hidden="1">{#N/A,#N/A,FALSE,"Aging Summary";#N/A,#N/A,FALSE,"Ratio Analysis";#N/A,#N/A,FALSE,"Test 120 Day Accts";#N/A,#N/A,FALSE,"Tickmarks"}</definedName>
    <definedName name="t" localSheetId="3" hidden="1">{#N/A,#N/A,FALSE,"Aging Summary";#N/A,#N/A,FALSE,"Ratio Analysis";#N/A,#N/A,FALSE,"Test 120 Day Accts";#N/A,#N/A,FALSE,"Tickmarks"}</definedName>
    <definedName name="t" localSheetId="4" hidden="1">{#N/A,#N/A,FALSE,"Aging Summary";#N/A,#N/A,FALSE,"Ratio Analysis";#N/A,#N/A,FALSE,"Test 120 Day Accts";#N/A,#N/A,FALSE,"Tickmarks"}</definedName>
    <definedName name="t" localSheetId="5" hidden="1">{#N/A,#N/A,FALSE,"Aging Summary";#N/A,#N/A,FALSE,"Ratio Analysis";#N/A,#N/A,FALSE,"Test 120 Day Accts";#N/A,#N/A,FALSE,"Tickmarks"}</definedName>
    <definedName name="t" localSheetId="0" hidden="1">{#N/A,#N/A,FALSE,"Aging Summary";#N/A,#N/A,FALSE,"Ratio Analysis";#N/A,#N/A,FALSE,"Test 120 Day Accts";#N/A,#N/A,FALSE,"Tickmarks"}</definedName>
    <definedName name="t" hidden="1">{#N/A,#N/A,FALSE,"Aging Summary";#N/A,#N/A,FALSE,"Ratio Analysis";#N/A,#N/A,FALSE,"Test 120 Day Accts";#N/A,#N/A,FALSE,"Tickmarks"}</definedName>
    <definedName name="v" localSheetId="2" hidden="1">{#N/A,#N/A,FALSE,"Aging Summary";#N/A,#N/A,FALSE,"Ratio Analysis";#N/A,#N/A,FALSE,"Test 120 Day Accts";#N/A,#N/A,FALSE,"Tickmarks"}</definedName>
    <definedName name="v" localSheetId="3" hidden="1">{#N/A,#N/A,FALSE,"Aging Summary";#N/A,#N/A,FALSE,"Ratio Analysis";#N/A,#N/A,FALSE,"Test 120 Day Accts";#N/A,#N/A,FALSE,"Tickmarks"}</definedName>
    <definedName name="v" localSheetId="4" hidden="1">{#N/A,#N/A,FALSE,"Aging Summary";#N/A,#N/A,FALSE,"Ratio Analysis";#N/A,#N/A,FALSE,"Test 120 Day Accts";#N/A,#N/A,FALSE,"Tickmarks"}</definedName>
    <definedName name="v" localSheetId="5" hidden="1">{#N/A,#N/A,FALSE,"Aging Summary";#N/A,#N/A,FALSE,"Ratio Analysis";#N/A,#N/A,FALSE,"Test 120 Day Accts";#N/A,#N/A,FALSE,"Tickmarks"}</definedName>
    <definedName name="v" localSheetId="0" hidden="1">{#N/A,#N/A,FALSE,"Aging Summary";#N/A,#N/A,FALSE,"Ratio Analysis";#N/A,#N/A,FALSE,"Test 120 Day Accts";#N/A,#N/A,FALSE,"Tickmarks"}</definedName>
    <definedName name="v" hidden="1">{#N/A,#N/A,FALSE,"Aging Summary";#N/A,#N/A,FALSE,"Ratio Analysis";#N/A,#N/A,FALSE,"Test 120 Day Accts";#N/A,#N/A,FALSE,"Tickmarks"}</definedName>
    <definedName name="WBS" localSheetId="2" hidden="1">{#N/A,#N/A,FALSE,"Aging Summary";#N/A,#N/A,FALSE,"Ratio Analysis";#N/A,#N/A,FALSE,"Test 120 Day Accts";#N/A,#N/A,FALSE,"Tickmarks"}</definedName>
    <definedName name="WBS" localSheetId="3" hidden="1">{#N/A,#N/A,FALSE,"Aging Summary";#N/A,#N/A,FALSE,"Ratio Analysis";#N/A,#N/A,FALSE,"Test 120 Day Accts";#N/A,#N/A,FALSE,"Tickmarks"}</definedName>
    <definedName name="WBS" localSheetId="4" hidden="1">{#N/A,#N/A,FALSE,"Aging Summary";#N/A,#N/A,FALSE,"Ratio Analysis";#N/A,#N/A,FALSE,"Test 120 Day Accts";#N/A,#N/A,FALSE,"Tickmarks"}</definedName>
    <definedName name="WBS" localSheetId="5" hidden="1">{#N/A,#N/A,FALSE,"Aging Summary";#N/A,#N/A,FALSE,"Ratio Analysis";#N/A,#N/A,FALSE,"Test 120 Day Accts";#N/A,#N/A,FALSE,"Tickmarks"}</definedName>
    <definedName name="WBS" localSheetId="0" hidden="1">{#N/A,#N/A,FALSE,"Aging Summary";#N/A,#N/A,FALSE,"Ratio Analysis";#N/A,#N/A,FALSE,"Test 120 Day Accts";#N/A,#N/A,FALSE,"Tickmarks"}</definedName>
    <definedName name="WBS" hidden="1">{#N/A,#N/A,FALSE,"Aging Summary";#N/A,#N/A,FALSE,"Ratio Analysis";#N/A,#N/A,FALSE,"Test 120 Day Accts";#N/A,#N/A,FALSE,"Tickmarks"}</definedName>
    <definedName name="WPL" localSheetId="2" hidden="1">{#N/A,#N/A,FALSE,"Aging Summary";#N/A,#N/A,FALSE,"Ratio Analysis";#N/A,#N/A,FALSE,"Test 120 Day Accts";#N/A,#N/A,FALSE,"Tickmarks"}</definedName>
    <definedName name="WPL" localSheetId="3" hidden="1">{#N/A,#N/A,FALSE,"Aging Summary";#N/A,#N/A,FALSE,"Ratio Analysis";#N/A,#N/A,FALSE,"Test 120 Day Accts";#N/A,#N/A,FALSE,"Tickmarks"}</definedName>
    <definedName name="WPL" localSheetId="4" hidden="1">{#N/A,#N/A,FALSE,"Aging Summary";#N/A,#N/A,FALSE,"Ratio Analysis";#N/A,#N/A,FALSE,"Test 120 Day Accts";#N/A,#N/A,FALSE,"Tickmarks"}</definedName>
    <definedName name="WPL" localSheetId="5" hidden="1">{#N/A,#N/A,FALSE,"Aging Summary";#N/A,#N/A,FALSE,"Ratio Analysis";#N/A,#N/A,FALSE,"Test 120 Day Accts";#N/A,#N/A,FALSE,"Tickmarks"}</definedName>
    <definedName name="WPL" localSheetId="0" hidden="1">{#N/A,#N/A,FALSE,"Aging Summary";#N/A,#N/A,FALSE,"Ratio Analysis";#N/A,#N/A,FALSE,"Test 120 Day Accts";#N/A,#N/A,FALSE,"Tickmarks"}</definedName>
    <definedName name="WPL" hidden="1">{#N/A,#N/A,FALSE,"Aging Summary";#N/A,#N/A,FALSE,"Ratio Analysis";#N/A,#N/A,FALSE,"Test 120 Day Accts";#N/A,#N/A,FALSE,"Tickmarks"}</definedName>
    <definedName name="wrn.Aging._.and._.Trend._.Analysis." localSheetId="2" hidden="1">{#N/A,#N/A,FALSE,"Aging Summary";#N/A,#N/A,FALSE,"Ratio Analysis";#N/A,#N/A,FALSE,"Test 120 Day Accts";#N/A,#N/A,FALSE,"Tickmarks"}</definedName>
    <definedName name="wrn.Aging._.and._.Trend._.Analysis." localSheetId="3" hidden="1">{#N/A,#N/A,FALSE,"Aging Summary";#N/A,#N/A,FALSE,"Ratio Analysis";#N/A,#N/A,FALSE,"Test 120 Day Accts";#N/A,#N/A,FALSE,"Tickmarks"}</definedName>
    <definedName name="wrn.Aging._.and._.Trend._.Analysis." localSheetId="4" hidden="1">{#N/A,#N/A,FALSE,"Aging Summary";#N/A,#N/A,FALSE,"Ratio Analysis";#N/A,#N/A,FALSE,"Test 120 Day Accts";#N/A,#N/A,FALSE,"Tickmarks"}</definedName>
    <definedName name="wrn.Aging._.and._.Trend._.Analysis." localSheetId="5" hidden="1">{#N/A,#N/A,FALSE,"Aging Summary";#N/A,#N/A,FALSE,"Ratio Analysis";#N/A,#N/A,FALSE,"Test 120 Day Accts";#N/A,#N/A,FALSE,"Tickmarks"}</definedName>
    <definedName name="wrn.Aging._.and._.Trend._.Analysis." localSheetId="0" hidden="1">{#N/A,#N/A,FALSE,"Aging Summary";#N/A,#N/A,FALSE,"Ratio Analysis";#N/A,#N/A,FALSE,"Test 120 Day Accts";#N/A,#N/A,FALSE,"Tickmarks"}</definedName>
    <definedName name="wrn.Aging._.and._.Trend._.Analysis." hidden="1">{#N/A,#N/A,FALSE,"Aging Summary";#N/A,#N/A,FALSE,"Ratio Analysis";#N/A,#N/A,FALSE,"Test 120 Day Accts";#N/A,#N/A,FALSE,"Tickmarks"}</definedName>
    <definedName name="x" localSheetId="2" hidden="1">{#N/A,#N/A,FALSE,"Aging Summary";#N/A,#N/A,FALSE,"Ratio Analysis";#N/A,#N/A,FALSE,"Test 120 Day Accts";#N/A,#N/A,FALSE,"Tickmarks"}</definedName>
    <definedName name="x" localSheetId="3" hidden="1">{#N/A,#N/A,FALSE,"Aging Summary";#N/A,#N/A,FALSE,"Ratio Analysis";#N/A,#N/A,FALSE,"Test 120 Day Accts";#N/A,#N/A,FALSE,"Tickmarks"}</definedName>
    <definedName name="x" localSheetId="4" hidden="1">{#N/A,#N/A,FALSE,"Aging Summary";#N/A,#N/A,FALSE,"Ratio Analysis";#N/A,#N/A,FALSE,"Test 120 Day Accts";#N/A,#N/A,FALSE,"Tickmarks"}</definedName>
    <definedName name="x" localSheetId="5" hidden="1">{#N/A,#N/A,FALSE,"Aging Summary";#N/A,#N/A,FALSE,"Ratio Analysis";#N/A,#N/A,FALSE,"Test 120 Day Accts";#N/A,#N/A,FALSE,"Tickmarks"}</definedName>
    <definedName name="x" localSheetId="0" hidden="1">{#N/A,#N/A,FALSE,"Aging Summary";#N/A,#N/A,FALSE,"Ratio Analysis";#N/A,#N/A,FALSE,"Test 120 Day Accts";#N/A,#N/A,FALSE,"Tickmarks"}</definedName>
    <definedName name="x" hidden="1">{#N/A,#N/A,FALSE,"Aging Summary";#N/A,#N/A,FALSE,"Ratio Analysis";#N/A,#N/A,FALSE,"Test 120 Day Accts";#N/A,#N/A,FALSE,"Tickmarks"}</definedName>
    <definedName name="ㄱ" localSheetId="2" hidden="1">{#N/A,#N/A,FALSE,"Aging Summary";#N/A,#N/A,FALSE,"Ratio Analysis";#N/A,#N/A,FALSE,"Test 120 Day Accts";#N/A,#N/A,FALSE,"Tickmarks"}</definedName>
    <definedName name="ㄱ" localSheetId="3" hidden="1">{#N/A,#N/A,FALSE,"Aging Summary";#N/A,#N/A,FALSE,"Ratio Analysis";#N/A,#N/A,FALSE,"Test 120 Day Accts";#N/A,#N/A,FALSE,"Tickmarks"}</definedName>
    <definedName name="ㄱ" localSheetId="4" hidden="1">{#N/A,#N/A,FALSE,"Aging Summary";#N/A,#N/A,FALSE,"Ratio Analysis";#N/A,#N/A,FALSE,"Test 120 Day Accts";#N/A,#N/A,FALSE,"Tickmarks"}</definedName>
    <definedName name="ㄱ" localSheetId="5" hidden="1">{#N/A,#N/A,FALSE,"Aging Summary";#N/A,#N/A,FALSE,"Ratio Analysis";#N/A,#N/A,FALSE,"Test 120 Day Accts";#N/A,#N/A,FALSE,"Tickmarks"}</definedName>
    <definedName name="ㄱ" localSheetId="0" hidden="1">{#N/A,#N/A,FALSE,"Aging Summary";#N/A,#N/A,FALSE,"Ratio Analysis";#N/A,#N/A,FALSE,"Test 120 Day Accts";#N/A,#N/A,FALSE,"Tickmarks"}</definedName>
    <definedName name="ㄱ" hidden="1">{#N/A,#N/A,FALSE,"Aging Summary";#N/A,#N/A,FALSE,"Ratio Analysis";#N/A,#N/A,FALSE,"Test 120 Day Accts";#N/A,#N/A,FALSE,"Tickmarks"}</definedName>
    <definedName name="구매부품TOT" localSheetId="2" hidden="1">{#N/A,#N/A,FALSE,"Aging Summary";#N/A,#N/A,FALSE,"Ratio Analysis";#N/A,#N/A,FALSE,"Test 120 Day Accts";#N/A,#N/A,FALSE,"Tickmarks"}</definedName>
    <definedName name="구매부품TOT" localSheetId="3" hidden="1">{#N/A,#N/A,FALSE,"Aging Summary";#N/A,#N/A,FALSE,"Ratio Analysis";#N/A,#N/A,FALSE,"Test 120 Day Accts";#N/A,#N/A,FALSE,"Tickmarks"}</definedName>
    <definedName name="구매부품TOT" localSheetId="4" hidden="1">{#N/A,#N/A,FALSE,"Aging Summary";#N/A,#N/A,FALSE,"Ratio Analysis";#N/A,#N/A,FALSE,"Test 120 Day Accts";#N/A,#N/A,FALSE,"Tickmarks"}</definedName>
    <definedName name="구매부품TOT" localSheetId="5" hidden="1">{#N/A,#N/A,FALSE,"Aging Summary";#N/A,#N/A,FALSE,"Ratio Analysis";#N/A,#N/A,FALSE,"Test 120 Day Accts";#N/A,#N/A,FALSE,"Tickmarks"}</definedName>
    <definedName name="구매부품TOT" localSheetId="0" hidden="1">{#N/A,#N/A,FALSE,"Aging Summary";#N/A,#N/A,FALSE,"Ratio Analysis";#N/A,#N/A,FALSE,"Test 120 Day Accts";#N/A,#N/A,FALSE,"Tickmarks"}</definedName>
    <definedName name="구매부품TOT" hidden="1">{#N/A,#N/A,FALSE,"Aging Summary";#N/A,#N/A,FALSE,"Ratio Analysis";#N/A,#N/A,FALSE,"Test 120 Day Accts";#N/A,#N/A,FALSE,"Tickmarks"}</definedName>
    <definedName name="김" localSheetId="2" hidden="1">{#N/A,#N/A,FALSE,"Aging Summary";#N/A,#N/A,FALSE,"Ratio Analysis";#N/A,#N/A,FALSE,"Test 120 Day Accts";#N/A,#N/A,FALSE,"Tickmarks"}</definedName>
    <definedName name="김" localSheetId="3" hidden="1">{#N/A,#N/A,FALSE,"Aging Summary";#N/A,#N/A,FALSE,"Ratio Analysis";#N/A,#N/A,FALSE,"Test 120 Day Accts";#N/A,#N/A,FALSE,"Tickmarks"}</definedName>
    <definedName name="김" localSheetId="4" hidden="1">{#N/A,#N/A,FALSE,"Aging Summary";#N/A,#N/A,FALSE,"Ratio Analysis";#N/A,#N/A,FALSE,"Test 120 Day Accts";#N/A,#N/A,FALSE,"Tickmarks"}</definedName>
    <definedName name="김" localSheetId="5" hidden="1">{#N/A,#N/A,FALSE,"Aging Summary";#N/A,#N/A,FALSE,"Ratio Analysis";#N/A,#N/A,FALSE,"Test 120 Day Accts";#N/A,#N/A,FALSE,"Tickmarks"}</definedName>
    <definedName name="김" localSheetId="0" hidden="1">{#N/A,#N/A,FALSE,"Aging Summary";#N/A,#N/A,FALSE,"Ratio Analysis";#N/A,#N/A,FALSE,"Test 120 Day Accts";#N/A,#N/A,FALSE,"Tickmarks"}</definedName>
    <definedName name="김" hidden="1">{#N/A,#N/A,FALSE,"Aging Summary";#N/A,#N/A,FALSE,"Ratio Analysis";#N/A,#N/A,FALSE,"Test 120 Day Accts";#N/A,#N/A,FALSE,"Tickmarks"}</definedName>
    <definedName name="ㄳㄱ" localSheetId="2" hidden="1">{#N/A,#N/A,FALSE,"Aging Summary";#N/A,#N/A,FALSE,"Ratio Analysis";#N/A,#N/A,FALSE,"Test 120 Day Accts";#N/A,#N/A,FALSE,"Tickmarks"}</definedName>
    <definedName name="ㄳㄱ" localSheetId="3" hidden="1">{#N/A,#N/A,FALSE,"Aging Summary";#N/A,#N/A,FALSE,"Ratio Analysis";#N/A,#N/A,FALSE,"Test 120 Day Accts";#N/A,#N/A,FALSE,"Tickmarks"}</definedName>
    <definedName name="ㄳㄱ" localSheetId="4" hidden="1">{#N/A,#N/A,FALSE,"Aging Summary";#N/A,#N/A,FALSE,"Ratio Analysis";#N/A,#N/A,FALSE,"Test 120 Day Accts";#N/A,#N/A,FALSE,"Tickmarks"}</definedName>
    <definedName name="ㄳㄱ" localSheetId="5" hidden="1">{#N/A,#N/A,FALSE,"Aging Summary";#N/A,#N/A,FALSE,"Ratio Analysis";#N/A,#N/A,FALSE,"Test 120 Day Accts";#N/A,#N/A,FALSE,"Tickmarks"}</definedName>
    <definedName name="ㄳㄱ" localSheetId="0" hidden="1">{#N/A,#N/A,FALSE,"Aging Summary";#N/A,#N/A,FALSE,"Ratio Analysis";#N/A,#N/A,FALSE,"Test 120 Day Accts";#N/A,#N/A,FALSE,"Tickmarks"}</definedName>
    <definedName name="ㄳㄱ" hidden="1">{#N/A,#N/A,FALSE,"Aging Summary";#N/A,#N/A,FALSE,"Ratio Analysis";#N/A,#N/A,FALSE,"Test 120 Day Accts";#N/A,#N/A,FALSE,"Tickmarks"}</definedName>
    <definedName name="ㄴ" localSheetId="2" hidden="1">{#N/A,#N/A,FALSE,"Aging Summary";#N/A,#N/A,FALSE,"Ratio Analysis";#N/A,#N/A,FALSE,"Test 120 Day Accts";#N/A,#N/A,FALSE,"Tickmarks"}</definedName>
    <definedName name="ㄴ" localSheetId="3" hidden="1">{#N/A,#N/A,FALSE,"Aging Summary";#N/A,#N/A,FALSE,"Ratio Analysis";#N/A,#N/A,FALSE,"Test 120 Day Accts";#N/A,#N/A,FALSE,"Tickmarks"}</definedName>
    <definedName name="ㄴ" localSheetId="4" hidden="1">{#N/A,#N/A,FALSE,"Aging Summary";#N/A,#N/A,FALSE,"Ratio Analysis";#N/A,#N/A,FALSE,"Test 120 Day Accts";#N/A,#N/A,FALSE,"Tickmarks"}</definedName>
    <definedName name="ㄴ" localSheetId="5" hidden="1">{#N/A,#N/A,FALSE,"Aging Summary";#N/A,#N/A,FALSE,"Ratio Analysis";#N/A,#N/A,FALSE,"Test 120 Day Accts";#N/A,#N/A,FALSE,"Tickmarks"}</definedName>
    <definedName name="ㄴ" localSheetId="0" hidden="1">{#N/A,#N/A,FALSE,"Aging Summary";#N/A,#N/A,FALSE,"Ratio Analysis";#N/A,#N/A,FALSE,"Test 120 Day Accts";#N/A,#N/A,FALSE,"Tickmarks"}</definedName>
    <definedName name="ㄴ" hidden="1">{#N/A,#N/A,FALSE,"Aging Summary";#N/A,#N/A,FALSE,"Ratio Analysis";#N/A,#N/A,FALSE,"Test 120 Day Accts";#N/A,#N/A,FALSE,"Tickmarks"}</definedName>
    <definedName name="ㄷ" localSheetId="2" hidden="1">{#N/A,#N/A,FALSE,"Aging Summary";#N/A,#N/A,FALSE,"Ratio Analysis";#N/A,#N/A,FALSE,"Test 120 Day Accts";#N/A,#N/A,FALSE,"Tickmarks"}</definedName>
    <definedName name="ㄷ" localSheetId="3" hidden="1">{#N/A,#N/A,FALSE,"Aging Summary";#N/A,#N/A,FALSE,"Ratio Analysis";#N/A,#N/A,FALSE,"Test 120 Day Accts";#N/A,#N/A,FALSE,"Tickmarks"}</definedName>
    <definedName name="ㄷ" localSheetId="4" hidden="1">{#N/A,#N/A,FALSE,"Aging Summary";#N/A,#N/A,FALSE,"Ratio Analysis";#N/A,#N/A,FALSE,"Test 120 Day Accts";#N/A,#N/A,FALSE,"Tickmarks"}</definedName>
    <definedName name="ㄷ" localSheetId="5" hidden="1">{#N/A,#N/A,FALSE,"Aging Summary";#N/A,#N/A,FALSE,"Ratio Analysis";#N/A,#N/A,FALSE,"Test 120 Day Accts";#N/A,#N/A,FALSE,"Tickmarks"}</definedName>
    <definedName name="ㄷ" localSheetId="0" hidden="1">{#N/A,#N/A,FALSE,"Aging Summary";#N/A,#N/A,FALSE,"Ratio Analysis";#N/A,#N/A,FALSE,"Test 120 Day Accts";#N/A,#N/A,FALSE,"Tickmarks"}</definedName>
    <definedName name="ㄷ" hidden="1">{#N/A,#N/A,FALSE,"Aging Summary";#N/A,#N/A,FALSE,"Ratio Analysis";#N/A,#N/A,FALSE,"Test 120 Day Accts";#N/A,#N/A,FALSE,"Tickmarks"}</definedName>
    <definedName name="ㄹ" localSheetId="2" hidden="1">{#N/A,#N/A,FALSE,"Aging Summary";#N/A,#N/A,FALSE,"Ratio Analysis";#N/A,#N/A,FALSE,"Test 120 Day Accts";#N/A,#N/A,FALSE,"Tickmarks"}</definedName>
    <definedName name="ㄹ" localSheetId="3" hidden="1">{#N/A,#N/A,FALSE,"Aging Summary";#N/A,#N/A,FALSE,"Ratio Analysis";#N/A,#N/A,FALSE,"Test 120 Day Accts";#N/A,#N/A,FALSE,"Tickmarks"}</definedName>
    <definedName name="ㄹ" localSheetId="4" hidden="1">{#N/A,#N/A,FALSE,"Aging Summary";#N/A,#N/A,FALSE,"Ratio Analysis";#N/A,#N/A,FALSE,"Test 120 Day Accts";#N/A,#N/A,FALSE,"Tickmarks"}</definedName>
    <definedName name="ㄹ" localSheetId="5" hidden="1">{#N/A,#N/A,FALSE,"Aging Summary";#N/A,#N/A,FALSE,"Ratio Analysis";#N/A,#N/A,FALSE,"Test 120 Day Accts";#N/A,#N/A,FALSE,"Tickmarks"}</definedName>
    <definedName name="ㄹ" localSheetId="0" hidden="1">{#N/A,#N/A,FALSE,"Aging Summary";#N/A,#N/A,FALSE,"Ratio Analysis";#N/A,#N/A,FALSE,"Test 120 Day Accts";#N/A,#N/A,FALSE,"Tickmarks"}</definedName>
    <definedName name="ㄹ" hidden="1">{#N/A,#N/A,FALSE,"Aging Summary";#N/A,#N/A,FALSE,"Ratio Analysis";#N/A,#N/A,FALSE,"Test 120 Day Accts";#N/A,#N/A,FALSE,"Tickmarks"}</definedName>
    <definedName name="ㅁ" localSheetId="2" hidden="1">{#N/A,#N/A,FALSE,"Aging Summary";#N/A,#N/A,FALSE,"Ratio Analysis";#N/A,#N/A,FALSE,"Test 120 Day Accts";#N/A,#N/A,FALSE,"Tickmarks"}</definedName>
    <definedName name="ㅁ" localSheetId="3" hidden="1">{#N/A,#N/A,FALSE,"Aging Summary";#N/A,#N/A,FALSE,"Ratio Analysis";#N/A,#N/A,FALSE,"Test 120 Day Accts";#N/A,#N/A,FALSE,"Tickmarks"}</definedName>
    <definedName name="ㅁ" localSheetId="4" hidden="1">{#N/A,#N/A,FALSE,"Aging Summary";#N/A,#N/A,FALSE,"Ratio Analysis";#N/A,#N/A,FALSE,"Test 120 Day Accts";#N/A,#N/A,FALSE,"Tickmarks"}</definedName>
    <definedName name="ㅁ" localSheetId="5" hidden="1">{#N/A,#N/A,FALSE,"Aging Summary";#N/A,#N/A,FALSE,"Ratio Analysis";#N/A,#N/A,FALSE,"Test 120 Day Accts";#N/A,#N/A,FALSE,"Tickmarks"}</definedName>
    <definedName name="ㅁ" localSheetId="0" hidden="1">{#N/A,#N/A,FALSE,"Aging Summary";#N/A,#N/A,FALSE,"Ratio Analysis";#N/A,#N/A,FALSE,"Test 120 Day Accts";#N/A,#N/A,FALSE,"Tickmarks"}</definedName>
    <definedName name="ㅁ" hidden="1">{#N/A,#N/A,FALSE,"Aging Summary";#N/A,#N/A,FALSE,"Ratio Analysis";#N/A,#N/A,FALSE,"Test 120 Day Accts";#N/A,#N/A,FALSE,"Tickmarks"}</definedName>
    <definedName name="매출원가" localSheetId="2" hidden="1">{#N/A,#N/A,FALSE,"Aging Summary";#N/A,#N/A,FALSE,"Ratio Analysis";#N/A,#N/A,FALSE,"Test 120 Day Accts";#N/A,#N/A,FALSE,"Tickmarks"}</definedName>
    <definedName name="매출원가" localSheetId="3" hidden="1">{#N/A,#N/A,FALSE,"Aging Summary";#N/A,#N/A,FALSE,"Ratio Analysis";#N/A,#N/A,FALSE,"Test 120 Day Accts";#N/A,#N/A,FALSE,"Tickmarks"}</definedName>
    <definedName name="매출원가" localSheetId="4" hidden="1">{#N/A,#N/A,FALSE,"Aging Summary";#N/A,#N/A,FALSE,"Ratio Analysis";#N/A,#N/A,FALSE,"Test 120 Day Accts";#N/A,#N/A,FALSE,"Tickmarks"}</definedName>
    <definedName name="매출원가" localSheetId="5" hidden="1">{#N/A,#N/A,FALSE,"Aging Summary";#N/A,#N/A,FALSE,"Ratio Analysis";#N/A,#N/A,FALSE,"Test 120 Day Accts";#N/A,#N/A,FALSE,"Tickmarks"}</definedName>
    <definedName name="매출원가" localSheetId="0" hidden="1">{#N/A,#N/A,FALSE,"Aging Summary";#N/A,#N/A,FALSE,"Ratio Analysis";#N/A,#N/A,FALSE,"Test 120 Day Accts";#N/A,#N/A,FALSE,"Tickmarks"}</definedName>
    <definedName name="매출원가" hidden="1">{#N/A,#N/A,FALSE,"Aging Summary";#N/A,#N/A,FALSE,"Ratio Analysis";#N/A,#N/A,FALSE,"Test 120 Day Accts";#N/A,#N/A,FALSE,"Tickmarks"}</definedName>
    <definedName name="ㅂ" localSheetId="2" hidden="1">{#N/A,#N/A,FALSE,"Aging Summary";#N/A,#N/A,FALSE,"Ratio Analysis";#N/A,#N/A,FALSE,"Test 120 Day Accts";#N/A,#N/A,FALSE,"Tickmarks"}</definedName>
    <definedName name="ㅂ" localSheetId="3" hidden="1">{#N/A,#N/A,FALSE,"Aging Summary";#N/A,#N/A,FALSE,"Ratio Analysis";#N/A,#N/A,FALSE,"Test 120 Day Accts";#N/A,#N/A,FALSE,"Tickmarks"}</definedName>
    <definedName name="ㅂ" localSheetId="4" hidden="1">{#N/A,#N/A,FALSE,"Aging Summary";#N/A,#N/A,FALSE,"Ratio Analysis";#N/A,#N/A,FALSE,"Test 120 Day Accts";#N/A,#N/A,FALSE,"Tickmarks"}</definedName>
    <definedName name="ㅂ" localSheetId="5" hidden="1">{#N/A,#N/A,FALSE,"Aging Summary";#N/A,#N/A,FALSE,"Ratio Analysis";#N/A,#N/A,FALSE,"Test 120 Day Accts";#N/A,#N/A,FALSE,"Tickmarks"}</definedName>
    <definedName name="ㅂ" localSheetId="0" hidden="1">{#N/A,#N/A,FALSE,"Aging Summary";#N/A,#N/A,FALSE,"Ratio Analysis";#N/A,#N/A,FALSE,"Test 120 Day Accts";#N/A,#N/A,FALSE,"Tickmarks"}</definedName>
    <definedName name="ㅂ" hidden="1">{#N/A,#N/A,FALSE,"Aging Summary";#N/A,#N/A,FALSE,"Ratio Analysis";#N/A,#N/A,FALSE,"Test 120 Day Accts";#N/A,#N/A,FALSE,"Tickmarks"}</definedName>
    <definedName name="ㅂㄷㄷㄱ" localSheetId="2" hidden="1">{#N/A,#N/A,FALSE,"Aging Summary";#N/A,#N/A,FALSE,"Ratio Analysis";#N/A,#N/A,FALSE,"Test 120 Day Accts";#N/A,#N/A,FALSE,"Tickmarks"}</definedName>
    <definedName name="ㅂㄷㄷㄱ" localSheetId="3" hidden="1">{#N/A,#N/A,FALSE,"Aging Summary";#N/A,#N/A,FALSE,"Ratio Analysis";#N/A,#N/A,FALSE,"Test 120 Day Accts";#N/A,#N/A,FALSE,"Tickmarks"}</definedName>
    <definedName name="ㅂㄷㄷㄱ" localSheetId="4" hidden="1">{#N/A,#N/A,FALSE,"Aging Summary";#N/A,#N/A,FALSE,"Ratio Analysis";#N/A,#N/A,FALSE,"Test 120 Day Accts";#N/A,#N/A,FALSE,"Tickmarks"}</definedName>
    <definedName name="ㅂㄷㄷㄱ" localSheetId="5" hidden="1">{#N/A,#N/A,FALSE,"Aging Summary";#N/A,#N/A,FALSE,"Ratio Analysis";#N/A,#N/A,FALSE,"Test 120 Day Accts";#N/A,#N/A,FALSE,"Tickmarks"}</definedName>
    <definedName name="ㅂㄷㄷㄱ" localSheetId="0" hidden="1">{#N/A,#N/A,FALSE,"Aging Summary";#N/A,#N/A,FALSE,"Ratio Analysis";#N/A,#N/A,FALSE,"Test 120 Day Accts";#N/A,#N/A,FALSE,"Tickmarks"}</definedName>
    <definedName name="ㅂㄷㄷㄱ" hidden="1">{#N/A,#N/A,FALSE,"Aging Summary";#N/A,#N/A,FALSE,"Ratio Analysis";#N/A,#N/A,FALSE,"Test 120 Day Accts";#N/A,#N/A,FALSE,"Tickmarks"}</definedName>
    <definedName name="ㅂㅈㄱㄷㅈ" localSheetId="2" hidden="1">{#N/A,#N/A,FALSE,"Aging Summary";#N/A,#N/A,FALSE,"Ratio Analysis";#N/A,#N/A,FALSE,"Test 120 Day Accts";#N/A,#N/A,FALSE,"Tickmarks"}</definedName>
    <definedName name="ㅂㅈㄱㄷㅈ" localSheetId="3" hidden="1">{#N/A,#N/A,FALSE,"Aging Summary";#N/A,#N/A,FALSE,"Ratio Analysis";#N/A,#N/A,FALSE,"Test 120 Day Accts";#N/A,#N/A,FALSE,"Tickmarks"}</definedName>
    <definedName name="ㅂㅈㄱㄷㅈ" localSheetId="4" hidden="1">{#N/A,#N/A,FALSE,"Aging Summary";#N/A,#N/A,FALSE,"Ratio Analysis";#N/A,#N/A,FALSE,"Test 120 Day Accts";#N/A,#N/A,FALSE,"Tickmarks"}</definedName>
    <definedName name="ㅂㅈㄱㄷㅈ" localSheetId="5" hidden="1">{#N/A,#N/A,FALSE,"Aging Summary";#N/A,#N/A,FALSE,"Ratio Analysis";#N/A,#N/A,FALSE,"Test 120 Day Accts";#N/A,#N/A,FALSE,"Tickmarks"}</definedName>
    <definedName name="ㅂㅈㄱㄷㅈ" localSheetId="0" hidden="1">{#N/A,#N/A,FALSE,"Aging Summary";#N/A,#N/A,FALSE,"Ratio Analysis";#N/A,#N/A,FALSE,"Test 120 Day Accts";#N/A,#N/A,FALSE,"Tickmarks"}</definedName>
    <definedName name="ㅂㅈㄱㄷㅈ" hidden="1">{#N/A,#N/A,FALSE,"Aging Summary";#N/A,#N/A,FALSE,"Ratio Analysis";#N/A,#N/A,FALSE,"Test 120 Day Accts";#N/A,#N/A,FALSE,"Tickmarks"}</definedName>
    <definedName name="ㅂㅈㄷ" localSheetId="2" hidden="1">{#N/A,#N/A,FALSE,"Aging Summary";#N/A,#N/A,FALSE,"Ratio Analysis";#N/A,#N/A,FALSE,"Test 120 Day Accts";#N/A,#N/A,FALSE,"Tickmarks"}</definedName>
    <definedName name="ㅂㅈㄷ" localSheetId="3" hidden="1">{#N/A,#N/A,FALSE,"Aging Summary";#N/A,#N/A,FALSE,"Ratio Analysis";#N/A,#N/A,FALSE,"Test 120 Day Accts";#N/A,#N/A,FALSE,"Tickmarks"}</definedName>
    <definedName name="ㅂㅈㄷ" localSheetId="4" hidden="1">{#N/A,#N/A,FALSE,"Aging Summary";#N/A,#N/A,FALSE,"Ratio Analysis";#N/A,#N/A,FALSE,"Test 120 Day Accts";#N/A,#N/A,FALSE,"Tickmarks"}</definedName>
    <definedName name="ㅂㅈㄷ" localSheetId="5" hidden="1">{#N/A,#N/A,FALSE,"Aging Summary";#N/A,#N/A,FALSE,"Ratio Analysis";#N/A,#N/A,FALSE,"Test 120 Day Accts";#N/A,#N/A,FALSE,"Tickmarks"}</definedName>
    <definedName name="ㅂㅈㄷ" localSheetId="0" hidden="1">{#N/A,#N/A,FALSE,"Aging Summary";#N/A,#N/A,FALSE,"Ratio Analysis";#N/A,#N/A,FALSE,"Test 120 Day Accts";#N/A,#N/A,FALSE,"Tickmarks"}</definedName>
    <definedName name="ㅂㅈㄷ" hidden="1">{#N/A,#N/A,FALSE,"Aging Summary";#N/A,#N/A,FALSE,"Ratio Analysis";#N/A,#N/A,FALSE,"Test 120 Day Accts";#N/A,#N/A,FALSE,"Tickmarks"}</definedName>
    <definedName name="보봅" localSheetId="2" hidden="1">{#N/A,#N/A,FALSE,"Aging Summary";#N/A,#N/A,FALSE,"Ratio Analysis";#N/A,#N/A,FALSE,"Test 120 Day Accts";#N/A,#N/A,FALSE,"Tickmarks"}</definedName>
    <definedName name="보봅" localSheetId="3" hidden="1">{#N/A,#N/A,FALSE,"Aging Summary";#N/A,#N/A,FALSE,"Ratio Analysis";#N/A,#N/A,FALSE,"Test 120 Day Accts";#N/A,#N/A,FALSE,"Tickmarks"}</definedName>
    <definedName name="보봅" localSheetId="4" hidden="1">{#N/A,#N/A,FALSE,"Aging Summary";#N/A,#N/A,FALSE,"Ratio Analysis";#N/A,#N/A,FALSE,"Test 120 Day Accts";#N/A,#N/A,FALSE,"Tickmarks"}</definedName>
    <definedName name="보봅" localSheetId="5" hidden="1">{#N/A,#N/A,FALSE,"Aging Summary";#N/A,#N/A,FALSE,"Ratio Analysis";#N/A,#N/A,FALSE,"Test 120 Day Accts";#N/A,#N/A,FALSE,"Tickmarks"}</definedName>
    <definedName name="보봅" localSheetId="0" hidden="1">{#N/A,#N/A,FALSE,"Aging Summary";#N/A,#N/A,FALSE,"Ratio Analysis";#N/A,#N/A,FALSE,"Test 120 Day Accts";#N/A,#N/A,FALSE,"Tickmarks"}</definedName>
    <definedName name="보봅" hidden="1">{#N/A,#N/A,FALSE,"Aging Summary";#N/A,#N/A,FALSE,"Ratio Analysis";#N/A,#N/A,FALSE,"Test 120 Day Accts";#N/A,#N/A,FALSE,"Tickmarks"}</definedName>
    <definedName name="씨" hidden="1">#REF!</definedName>
    <definedName name="ㅇ" localSheetId="2" hidden="1">{#N/A,#N/A,FALSE,"Aging Summary";#N/A,#N/A,FALSE,"Ratio Analysis";#N/A,#N/A,FALSE,"Test 120 Day Accts";#N/A,#N/A,FALSE,"Tickmarks"}</definedName>
    <definedName name="ㅇ" localSheetId="3" hidden="1">{#N/A,#N/A,FALSE,"Aging Summary";#N/A,#N/A,FALSE,"Ratio Analysis";#N/A,#N/A,FALSE,"Test 120 Day Accts";#N/A,#N/A,FALSE,"Tickmarks"}</definedName>
    <definedName name="ㅇ" localSheetId="4" hidden="1">{#N/A,#N/A,FALSE,"Aging Summary";#N/A,#N/A,FALSE,"Ratio Analysis";#N/A,#N/A,FALSE,"Test 120 Day Accts";#N/A,#N/A,FALSE,"Tickmarks"}</definedName>
    <definedName name="ㅇ" localSheetId="5" hidden="1">{#N/A,#N/A,FALSE,"Aging Summary";#N/A,#N/A,FALSE,"Ratio Analysis";#N/A,#N/A,FALSE,"Test 120 Day Accts";#N/A,#N/A,FALSE,"Tickmarks"}</definedName>
    <definedName name="ㅇ" localSheetId="0" hidden="1">{#N/A,#N/A,FALSE,"Aging Summary";#N/A,#N/A,FALSE,"Ratio Analysis";#N/A,#N/A,FALSE,"Test 120 Day Accts";#N/A,#N/A,FALSE,"Tickmarks"}</definedName>
    <definedName name="ㅇ" hidden="1">{#N/A,#N/A,FALSE,"Aging Summary";#N/A,#N/A,FALSE,"Ratio Analysis";#N/A,#N/A,FALSE,"Test 120 Day Accts";#N/A,#N/A,FALSE,"Tickmarks"}</definedName>
    <definedName name="ㅇㄷㄴ" localSheetId="2" hidden="1">{#N/A,#N/A,FALSE,"Aging Summary";#N/A,#N/A,FALSE,"Ratio Analysis";#N/A,#N/A,FALSE,"Test 120 Day Accts";#N/A,#N/A,FALSE,"Tickmarks"}</definedName>
    <definedName name="ㅇㄷㄴ" localSheetId="3" hidden="1">{#N/A,#N/A,FALSE,"Aging Summary";#N/A,#N/A,FALSE,"Ratio Analysis";#N/A,#N/A,FALSE,"Test 120 Day Accts";#N/A,#N/A,FALSE,"Tickmarks"}</definedName>
    <definedName name="ㅇㄷㄴ" localSheetId="4" hidden="1">{#N/A,#N/A,FALSE,"Aging Summary";#N/A,#N/A,FALSE,"Ratio Analysis";#N/A,#N/A,FALSE,"Test 120 Day Accts";#N/A,#N/A,FALSE,"Tickmarks"}</definedName>
    <definedName name="ㅇㄷㄴ" localSheetId="5" hidden="1">{#N/A,#N/A,FALSE,"Aging Summary";#N/A,#N/A,FALSE,"Ratio Analysis";#N/A,#N/A,FALSE,"Test 120 Day Accts";#N/A,#N/A,FALSE,"Tickmarks"}</definedName>
    <definedName name="ㅇㄷㄴ" localSheetId="0" hidden="1">{#N/A,#N/A,FALSE,"Aging Summary";#N/A,#N/A,FALSE,"Ratio Analysis";#N/A,#N/A,FALSE,"Test 120 Day Accts";#N/A,#N/A,FALSE,"Tickmarks"}</definedName>
    <definedName name="ㅇㄷㄴ" hidden="1">{#N/A,#N/A,FALSE,"Aging Summary";#N/A,#N/A,FALSE,"Ratio Analysis";#N/A,#N/A,FALSE,"Test 120 Day Accts";#N/A,#N/A,FALSE,"Tickmarks"}</definedName>
    <definedName name="ㅇㄹㅀㅎ" localSheetId="2" hidden="1">{#N/A,#N/A,FALSE,"Aging Summary";#N/A,#N/A,FALSE,"Ratio Analysis";#N/A,#N/A,FALSE,"Test 120 Day Accts";#N/A,#N/A,FALSE,"Tickmarks"}</definedName>
    <definedName name="ㅇㄹㅀㅎ" localSheetId="3" hidden="1">{#N/A,#N/A,FALSE,"Aging Summary";#N/A,#N/A,FALSE,"Ratio Analysis";#N/A,#N/A,FALSE,"Test 120 Day Accts";#N/A,#N/A,FALSE,"Tickmarks"}</definedName>
    <definedName name="ㅇㄹㅀㅎ" localSheetId="4" hidden="1">{#N/A,#N/A,FALSE,"Aging Summary";#N/A,#N/A,FALSE,"Ratio Analysis";#N/A,#N/A,FALSE,"Test 120 Day Accts";#N/A,#N/A,FALSE,"Tickmarks"}</definedName>
    <definedName name="ㅇㄹㅀㅎ" localSheetId="5" hidden="1">{#N/A,#N/A,FALSE,"Aging Summary";#N/A,#N/A,FALSE,"Ratio Analysis";#N/A,#N/A,FALSE,"Test 120 Day Accts";#N/A,#N/A,FALSE,"Tickmarks"}</definedName>
    <definedName name="ㅇㄹㅀㅎ" localSheetId="0" hidden="1">{#N/A,#N/A,FALSE,"Aging Summary";#N/A,#N/A,FALSE,"Ratio Analysis";#N/A,#N/A,FALSE,"Test 120 Day Accts";#N/A,#N/A,FALSE,"Tickmarks"}</definedName>
    <definedName name="ㅇㄹㅀㅎ" hidden="1">{#N/A,#N/A,FALSE,"Aging Summary";#N/A,#N/A,FALSE,"Ratio Analysis";#N/A,#N/A,FALSE,"Test 120 Day Accts";#N/A,#N/A,FALSE,"Tickmarks"}</definedName>
    <definedName name="아이들" localSheetId="2" hidden="1">{#N/A,#N/A,FALSE,"Aging Summary";#N/A,#N/A,FALSE,"Ratio Analysis";#N/A,#N/A,FALSE,"Test 120 Day Accts";#N/A,#N/A,FALSE,"Tickmarks"}</definedName>
    <definedName name="아이들" localSheetId="3" hidden="1">{#N/A,#N/A,FALSE,"Aging Summary";#N/A,#N/A,FALSE,"Ratio Analysis";#N/A,#N/A,FALSE,"Test 120 Day Accts";#N/A,#N/A,FALSE,"Tickmarks"}</definedName>
    <definedName name="아이들" localSheetId="4" hidden="1">{#N/A,#N/A,FALSE,"Aging Summary";#N/A,#N/A,FALSE,"Ratio Analysis";#N/A,#N/A,FALSE,"Test 120 Day Accts";#N/A,#N/A,FALSE,"Tickmarks"}</definedName>
    <definedName name="아이들" localSheetId="5" hidden="1">{#N/A,#N/A,FALSE,"Aging Summary";#N/A,#N/A,FALSE,"Ratio Analysis";#N/A,#N/A,FALSE,"Test 120 Day Accts";#N/A,#N/A,FALSE,"Tickmarks"}</definedName>
    <definedName name="아이들" localSheetId="0" hidden="1">{#N/A,#N/A,FALSE,"Aging Summary";#N/A,#N/A,FALSE,"Ratio Analysis";#N/A,#N/A,FALSE,"Test 120 Day Accts";#N/A,#N/A,FALSE,"Tickmarks"}</definedName>
    <definedName name="아이들" hidden="1">{#N/A,#N/A,FALSE,"Aging Summary";#N/A,#N/A,FALSE,"Ratio Analysis";#N/A,#N/A,FALSE,"Test 120 Day Accts";#N/A,#N/A,FALSE,"Tickmarks"}</definedName>
    <definedName name="영업외비용" localSheetId="2" hidden="1">{#N/A,#N/A,FALSE,"Aging Summary";#N/A,#N/A,FALSE,"Ratio Analysis";#N/A,#N/A,FALSE,"Test 120 Day Accts";#N/A,#N/A,FALSE,"Tickmarks"}</definedName>
    <definedName name="영업외비용" localSheetId="3" hidden="1">{#N/A,#N/A,FALSE,"Aging Summary";#N/A,#N/A,FALSE,"Ratio Analysis";#N/A,#N/A,FALSE,"Test 120 Day Accts";#N/A,#N/A,FALSE,"Tickmarks"}</definedName>
    <definedName name="영업외비용" localSheetId="4" hidden="1">{#N/A,#N/A,FALSE,"Aging Summary";#N/A,#N/A,FALSE,"Ratio Analysis";#N/A,#N/A,FALSE,"Test 120 Day Accts";#N/A,#N/A,FALSE,"Tickmarks"}</definedName>
    <definedName name="영업외비용" localSheetId="5" hidden="1">{#N/A,#N/A,FALSE,"Aging Summary";#N/A,#N/A,FALSE,"Ratio Analysis";#N/A,#N/A,FALSE,"Test 120 Day Accts";#N/A,#N/A,FALSE,"Tickmarks"}</definedName>
    <definedName name="영업외비용" localSheetId="0" hidden="1">{#N/A,#N/A,FALSE,"Aging Summary";#N/A,#N/A,FALSE,"Ratio Analysis";#N/A,#N/A,FALSE,"Test 120 Day Accts";#N/A,#N/A,FALSE,"Tickmarks"}</definedName>
    <definedName name="영업외비용" hidden="1">{#N/A,#N/A,FALSE,"Aging Summary";#N/A,#N/A,FALSE,"Ratio Analysis";#N/A,#N/A,FALSE,"Test 120 Day Accts";#N/A,#N/A,FALSE,"Tickmarks"}</definedName>
    <definedName name="유형자산tot" localSheetId="2" hidden="1">{#N/A,#N/A,FALSE,"Aging Summary";#N/A,#N/A,FALSE,"Ratio Analysis";#N/A,#N/A,FALSE,"Test 120 Day Accts";#N/A,#N/A,FALSE,"Tickmarks"}</definedName>
    <definedName name="유형자산tot" localSheetId="3" hidden="1">{#N/A,#N/A,FALSE,"Aging Summary";#N/A,#N/A,FALSE,"Ratio Analysis";#N/A,#N/A,FALSE,"Test 120 Day Accts";#N/A,#N/A,FALSE,"Tickmarks"}</definedName>
    <definedName name="유형자산tot" localSheetId="4" hidden="1">{#N/A,#N/A,FALSE,"Aging Summary";#N/A,#N/A,FALSE,"Ratio Analysis";#N/A,#N/A,FALSE,"Test 120 Day Accts";#N/A,#N/A,FALSE,"Tickmarks"}</definedName>
    <definedName name="유형자산tot" localSheetId="5" hidden="1">{#N/A,#N/A,FALSE,"Aging Summary";#N/A,#N/A,FALSE,"Ratio Analysis";#N/A,#N/A,FALSE,"Test 120 Day Accts";#N/A,#N/A,FALSE,"Tickmarks"}</definedName>
    <definedName name="유형자산tot" localSheetId="0" hidden="1">{#N/A,#N/A,FALSE,"Aging Summary";#N/A,#N/A,FALSE,"Ratio Analysis";#N/A,#N/A,FALSE,"Test 120 Day Accts";#N/A,#N/A,FALSE,"Tickmarks"}</definedName>
    <definedName name="유형자산tot" hidden="1">{#N/A,#N/A,FALSE,"Aging Summary";#N/A,#N/A,FALSE,"Ratio Analysis";#N/A,#N/A,FALSE,"Test 120 Day Accts";#N/A,#N/A,FALSE,"Tickmarks"}</definedName>
    <definedName name="ㅈ" localSheetId="2" hidden="1">{#N/A,#N/A,FALSE,"Aging Summary";#N/A,#N/A,FALSE,"Ratio Analysis";#N/A,#N/A,FALSE,"Test 120 Day Accts";#N/A,#N/A,FALSE,"Tickmarks"}</definedName>
    <definedName name="ㅈ" localSheetId="3" hidden="1">{#N/A,#N/A,FALSE,"Aging Summary";#N/A,#N/A,FALSE,"Ratio Analysis";#N/A,#N/A,FALSE,"Test 120 Day Accts";#N/A,#N/A,FALSE,"Tickmarks"}</definedName>
    <definedName name="ㅈ" localSheetId="4" hidden="1">{#N/A,#N/A,FALSE,"Aging Summary";#N/A,#N/A,FALSE,"Ratio Analysis";#N/A,#N/A,FALSE,"Test 120 Day Accts";#N/A,#N/A,FALSE,"Tickmarks"}</definedName>
    <definedName name="ㅈ" localSheetId="5" hidden="1">{#N/A,#N/A,FALSE,"Aging Summary";#N/A,#N/A,FALSE,"Ratio Analysis";#N/A,#N/A,FALSE,"Test 120 Day Accts";#N/A,#N/A,FALSE,"Tickmarks"}</definedName>
    <definedName name="ㅈ" localSheetId="0" hidden="1">{#N/A,#N/A,FALSE,"Aging Summary";#N/A,#N/A,FALSE,"Ratio Analysis";#N/A,#N/A,FALSE,"Test 120 Day Accts";#N/A,#N/A,FALSE,"Tickmarks"}</definedName>
    <definedName name="ㅈ" hidden="1">{#N/A,#N/A,FALSE,"Aging Summary";#N/A,#N/A,FALSE,"Ratio Analysis";#N/A,#N/A,FALSE,"Test 120 Day Accts";#N/A,#N/A,FALSE,"Tickmarks"}</definedName>
    <definedName name="ㅈㄷㄱㄱ" localSheetId="2" hidden="1">{#N/A,#N/A,FALSE,"Aging Summary";#N/A,#N/A,FALSE,"Ratio Analysis";#N/A,#N/A,FALSE,"Test 120 Day Accts";#N/A,#N/A,FALSE,"Tickmarks"}</definedName>
    <definedName name="ㅈㄷㄱㄱ" localSheetId="3" hidden="1">{#N/A,#N/A,FALSE,"Aging Summary";#N/A,#N/A,FALSE,"Ratio Analysis";#N/A,#N/A,FALSE,"Test 120 Day Accts";#N/A,#N/A,FALSE,"Tickmarks"}</definedName>
    <definedName name="ㅈㄷㄱㄱ" localSheetId="4" hidden="1">{#N/A,#N/A,FALSE,"Aging Summary";#N/A,#N/A,FALSE,"Ratio Analysis";#N/A,#N/A,FALSE,"Test 120 Day Accts";#N/A,#N/A,FALSE,"Tickmarks"}</definedName>
    <definedName name="ㅈㄷㄱㄱ" localSheetId="5" hidden="1">{#N/A,#N/A,FALSE,"Aging Summary";#N/A,#N/A,FALSE,"Ratio Analysis";#N/A,#N/A,FALSE,"Test 120 Day Accts";#N/A,#N/A,FALSE,"Tickmarks"}</definedName>
    <definedName name="ㅈㄷㄱㄱ" localSheetId="0" hidden="1">{#N/A,#N/A,FALSE,"Aging Summary";#N/A,#N/A,FALSE,"Ratio Analysis";#N/A,#N/A,FALSE,"Test 120 Day Accts";#N/A,#N/A,FALSE,"Tickmarks"}</definedName>
    <definedName name="ㅈㄷㄱㄱ" hidden="1">{#N/A,#N/A,FALSE,"Aging Summary";#N/A,#N/A,FALSE,"Ratio Analysis";#N/A,#N/A,FALSE,"Test 120 Day Accts";#N/A,#N/A,FALSE,"Tickmarks"}</definedName>
    <definedName name="자본" localSheetId="2" hidden="1">{#N/A,#N/A,FALSE,"Aging Summary";#N/A,#N/A,FALSE,"Ratio Analysis";#N/A,#N/A,FALSE,"Test 120 Day Accts";#N/A,#N/A,FALSE,"Tickmarks"}</definedName>
    <definedName name="자본" localSheetId="3" hidden="1">{#N/A,#N/A,FALSE,"Aging Summary";#N/A,#N/A,FALSE,"Ratio Analysis";#N/A,#N/A,FALSE,"Test 120 Day Accts";#N/A,#N/A,FALSE,"Tickmarks"}</definedName>
    <definedName name="자본" localSheetId="4" hidden="1">{#N/A,#N/A,FALSE,"Aging Summary";#N/A,#N/A,FALSE,"Ratio Analysis";#N/A,#N/A,FALSE,"Test 120 Day Accts";#N/A,#N/A,FALSE,"Tickmarks"}</definedName>
    <definedName name="자본" localSheetId="5" hidden="1">{#N/A,#N/A,FALSE,"Aging Summary";#N/A,#N/A,FALSE,"Ratio Analysis";#N/A,#N/A,FALSE,"Test 120 Day Accts";#N/A,#N/A,FALSE,"Tickmarks"}</definedName>
    <definedName name="자본" localSheetId="0" hidden="1">{#N/A,#N/A,FALSE,"Aging Summary";#N/A,#N/A,FALSE,"Ratio Analysis";#N/A,#N/A,FALSE,"Test 120 Day Accts";#N/A,#N/A,FALSE,"Tickmarks"}</definedName>
    <definedName name="자본" hidden="1">{#N/A,#N/A,FALSE,"Aging Summary";#N/A,#N/A,FALSE,"Ratio Analysis";#N/A,#N/A,FALSE,"Test 120 Day Accts";#N/A,#N/A,FALSE,"Tickmarks"}</definedName>
    <definedName name="자본금" localSheetId="2" hidden="1">{#N/A,#N/A,FALSE,"Aging Summary";#N/A,#N/A,FALSE,"Ratio Analysis";#N/A,#N/A,FALSE,"Test 120 Day Accts";#N/A,#N/A,FALSE,"Tickmarks"}</definedName>
    <definedName name="자본금" localSheetId="3" hidden="1">{#N/A,#N/A,FALSE,"Aging Summary";#N/A,#N/A,FALSE,"Ratio Analysis";#N/A,#N/A,FALSE,"Test 120 Day Accts";#N/A,#N/A,FALSE,"Tickmarks"}</definedName>
    <definedName name="자본금" localSheetId="4" hidden="1">{#N/A,#N/A,FALSE,"Aging Summary";#N/A,#N/A,FALSE,"Ratio Analysis";#N/A,#N/A,FALSE,"Test 120 Day Accts";#N/A,#N/A,FALSE,"Tickmarks"}</definedName>
    <definedName name="자본금" localSheetId="5" hidden="1">{#N/A,#N/A,FALSE,"Aging Summary";#N/A,#N/A,FALSE,"Ratio Analysis";#N/A,#N/A,FALSE,"Test 120 Day Accts";#N/A,#N/A,FALSE,"Tickmarks"}</definedName>
    <definedName name="자본금" localSheetId="0" hidden="1">{#N/A,#N/A,FALSE,"Aging Summary";#N/A,#N/A,FALSE,"Ratio Analysis";#N/A,#N/A,FALSE,"Test 120 Day Accts";#N/A,#N/A,FALSE,"Tickmarks"}</definedName>
    <definedName name="자본금" hidden="1">{#N/A,#N/A,FALSE,"Aging Summary";#N/A,#N/A,FALSE,"Ratio Analysis";#N/A,#N/A,FALSE,"Test 120 Day Accts";#N/A,#N/A,FALSE,"Tickmarks"}</definedName>
    <definedName name="자본방" localSheetId="2" hidden="1">{#N/A,#N/A,FALSE,"Aging Summary";#N/A,#N/A,FALSE,"Ratio Analysis";#N/A,#N/A,FALSE,"Test 120 Day Accts";#N/A,#N/A,FALSE,"Tickmarks"}</definedName>
    <definedName name="자본방" localSheetId="3" hidden="1">{#N/A,#N/A,FALSE,"Aging Summary";#N/A,#N/A,FALSE,"Ratio Analysis";#N/A,#N/A,FALSE,"Test 120 Day Accts";#N/A,#N/A,FALSE,"Tickmarks"}</definedName>
    <definedName name="자본방" localSheetId="4" hidden="1">{#N/A,#N/A,FALSE,"Aging Summary";#N/A,#N/A,FALSE,"Ratio Analysis";#N/A,#N/A,FALSE,"Test 120 Day Accts";#N/A,#N/A,FALSE,"Tickmarks"}</definedName>
    <definedName name="자본방" localSheetId="5" hidden="1">{#N/A,#N/A,FALSE,"Aging Summary";#N/A,#N/A,FALSE,"Ratio Analysis";#N/A,#N/A,FALSE,"Test 120 Day Accts";#N/A,#N/A,FALSE,"Tickmarks"}</definedName>
    <definedName name="자본방" localSheetId="0" hidden="1">{#N/A,#N/A,FALSE,"Aging Summary";#N/A,#N/A,FALSE,"Ratio Analysis";#N/A,#N/A,FALSE,"Test 120 Day Accts";#N/A,#N/A,FALSE,"Tickmarks"}</definedName>
    <definedName name="자본방" hidden="1">{#N/A,#N/A,FALSE,"Aging Summary";#N/A,#N/A,FALSE,"Ratio Analysis";#N/A,#N/A,FALSE,"Test 120 Day Accts";#N/A,#N/A,FALSE,"Tickmarks"}</definedName>
    <definedName name="준" localSheetId="2" hidden="1">{#N/A,#N/A,FALSE,"Aging Summary";#N/A,#N/A,FALSE,"Ratio Analysis";#N/A,#N/A,FALSE,"Test 120 Day Accts";#N/A,#N/A,FALSE,"Tickmarks"}</definedName>
    <definedName name="준" localSheetId="3" hidden="1">{#N/A,#N/A,FALSE,"Aging Summary";#N/A,#N/A,FALSE,"Ratio Analysis";#N/A,#N/A,FALSE,"Test 120 Day Accts";#N/A,#N/A,FALSE,"Tickmarks"}</definedName>
    <definedName name="준" localSheetId="4" hidden="1">{#N/A,#N/A,FALSE,"Aging Summary";#N/A,#N/A,FALSE,"Ratio Analysis";#N/A,#N/A,FALSE,"Test 120 Day Accts";#N/A,#N/A,FALSE,"Tickmarks"}</definedName>
    <definedName name="준" localSheetId="5" hidden="1">{#N/A,#N/A,FALSE,"Aging Summary";#N/A,#N/A,FALSE,"Ratio Analysis";#N/A,#N/A,FALSE,"Test 120 Day Accts";#N/A,#N/A,FALSE,"Tickmarks"}</definedName>
    <definedName name="준" localSheetId="0" hidden="1">{#N/A,#N/A,FALSE,"Aging Summary";#N/A,#N/A,FALSE,"Ratio Analysis";#N/A,#N/A,FALSE,"Test 120 Day Accts";#N/A,#N/A,FALSE,"Tickmarks"}</definedName>
    <definedName name="준" hidden="1">{#N/A,#N/A,FALSE,"Aging Summary";#N/A,#N/A,FALSE,"Ratio Analysis";#N/A,#N/A,FALSE,"Test 120 Day Accts";#N/A,#N/A,FALSE,"Tickmarks"}</definedName>
    <definedName name="ㅋ" localSheetId="2" hidden="1">{#N/A,#N/A,FALSE,"Aging Summary";#N/A,#N/A,FALSE,"Ratio Analysis";#N/A,#N/A,FALSE,"Test 120 Day Accts";#N/A,#N/A,FALSE,"Tickmarks"}</definedName>
    <definedName name="ㅋ" localSheetId="3" hidden="1">{#N/A,#N/A,FALSE,"Aging Summary";#N/A,#N/A,FALSE,"Ratio Analysis";#N/A,#N/A,FALSE,"Test 120 Day Accts";#N/A,#N/A,FALSE,"Tickmarks"}</definedName>
    <definedName name="ㅋ" localSheetId="4" hidden="1">{#N/A,#N/A,FALSE,"Aging Summary";#N/A,#N/A,FALSE,"Ratio Analysis";#N/A,#N/A,FALSE,"Test 120 Day Accts";#N/A,#N/A,FALSE,"Tickmarks"}</definedName>
    <definedName name="ㅋ" localSheetId="5" hidden="1">{#N/A,#N/A,FALSE,"Aging Summary";#N/A,#N/A,FALSE,"Ratio Analysis";#N/A,#N/A,FALSE,"Test 120 Day Accts";#N/A,#N/A,FALSE,"Tickmarks"}</definedName>
    <definedName name="ㅋ" localSheetId="0" hidden="1">{#N/A,#N/A,FALSE,"Aging Summary";#N/A,#N/A,FALSE,"Ratio Analysis";#N/A,#N/A,FALSE,"Test 120 Day Accts";#N/A,#N/A,FALSE,"Tickmarks"}</definedName>
    <definedName name="ㅋ" hidden="1">{#N/A,#N/A,FALSE,"Aging Summary";#N/A,#N/A,FALSE,"Ratio Analysis";#N/A,#N/A,FALSE,"Test 120 Day Accts";#N/A,#N/A,FALSE,"Tickmarks"}</definedName>
    <definedName name="ㅑ" localSheetId="2" hidden="1">{#N/A,#N/A,FALSE,"Aging Summary";#N/A,#N/A,FALSE,"Ratio Analysis";#N/A,#N/A,FALSE,"Test 120 Day Accts";#N/A,#N/A,FALSE,"Tickmarks"}</definedName>
    <definedName name="ㅑ" localSheetId="3" hidden="1">{#N/A,#N/A,FALSE,"Aging Summary";#N/A,#N/A,FALSE,"Ratio Analysis";#N/A,#N/A,FALSE,"Test 120 Day Accts";#N/A,#N/A,FALSE,"Tickmarks"}</definedName>
    <definedName name="ㅑ" localSheetId="4" hidden="1">{#N/A,#N/A,FALSE,"Aging Summary";#N/A,#N/A,FALSE,"Ratio Analysis";#N/A,#N/A,FALSE,"Test 120 Day Accts";#N/A,#N/A,FALSE,"Tickmarks"}</definedName>
    <definedName name="ㅑ" localSheetId="5" hidden="1">{#N/A,#N/A,FALSE,"Aging Summary";#N/A,#N/A,FALSE,"Ratio Analysis";#N/A,#N/A,FALSE,"Test 120 Day Accts";#N/A,#N/A,FALSE,"Tickmarks"}</definedName>
    <definedName name="ㅑ" localSheetId="0" hidden="1">{#N/A,#N/A,FALSE,"Aging Summary";#N/A,#N/A,FALSE,"Ratio Analysis";#N/A,#N/A,FALSE,"Test 120 Day Accts";#N/A,#N/A,FALSE,"Tickmarks"}</definedName>
    <definedName name="ㅑ" hidden="1">{#N/A,#N/A,FALSE,"Aging Summary";#N/A,#N/A,FALSE,"Ratio Analysis";#N/A,#N/A,FALSE,"Test 120 Day Accts";#N/A,#N/A,FALSE,"Tickmarks"}</definedName>
    <definedName name="ㅠ" localSheetId="2" hidden="1">{#N/A,#N/A,FALSE,"Aging Summary";#N/A,#N/A,FALSE,"Ratio Analysis";#N/A,#N/A,FALSE,"Test 120 Day Accts";#N/A,#N/A,FALSE,"Tickmarks"}</definedName>
    <definedName name="ㅠ" localSheetId="3" hidden="1">{#N/A,#N/A,FALSE,"Aging Summary";#N/A,#N/A,FALSE,"Ratio Analysis";#N/A,#N/A,FALSE,"Test 120 Day Accts";#N/A,#N/A,FALSE,"Tickmarks"}</definedName>
    <definedName name="ㅠ" localSheetId="4" hidden="1">{#N/A,#N/A,FALSE,"Aging Summary";#N/A,#N/A,FALSE,"Ratio Analysis";#N/A,#N/A,FALSE,"Test 120 Day Accts";#N/A,#N/A,FALSE,"Tickmarks"}</definedName>
    <definedName name="ㅠ" localSheetId="5" hidden="1">{#N/A,#N/A,FALSE,"Aging Summary";#N/A,#N/A,FALSE,"Ratio Analysis";#N/A,#N/A,FALSE,"Test 120 Day Accts";#N/A,#N/A,FALSE,"Tickmarks"}</definedName>
    <definedName name="ㅠ" localSheetId="0" hidden="1">{#N/A,#N/A,FALSE,"Aging Summary";#N/A,#N/A,FALSE,"Ratio Analysis";#N/A,#N/A,FALSE,"Test 120 Day Accts";#N/A,#N/A,FALSE,"Tickmarks"}</definedName>
    <definedName name="ㅠ" hidden="1">{#N/A,#N/A,FALSE,"Aging Summary";#N/A,#N/A,FALSE,"Ratio Analysis";#N/A,#N/A,FALSE,"Test 120 Day Accts";#N/A,#N/A,FALSE,"Tickmarks"}</definedName>
    <definedName name="ㅡ" localSheetId="2" hidden="1">{#N/A,#N/A,FALSE,"Aging Summary";#N/A,#N/A,FALSE,"Ratio Analysis";#N/A,#N/A,FALSE,"Test 120 Day Accts";#N/A,#N/A,FALSE,"Tickmarks"}</definedName>
    <definedName name="ㅡ" localSheetId="3" hidden="1">{#N/A,#N/A,FALSE,"Aging Summary";#N/A,#N/A,FALSE,"Ratio Analysis";#N/A,#N/A,FALSE,"Test 120 Day Accts";#N/A,#N/A,FALSE,"Tickmarks"}</definedName>
    <definedName name="ㅡ" localSheetId="4" hidden="1">{#N/A,#N/A,FALSE,"Aging Summary";#N/A,#N/A,FALSE,"Ratio Analysis";#N/A,#N/A,FALSE,"Test 120 Day Accts";#N/A,#N/A,FALSE,"Tickmarks"}</definedName>
    <definedName name="ㅡ" localSheetId="5" hidden="1">{#N/A,#N/A,FALSE,"Aging Summary";#N/A,#N/A,FALSE,"Ratio Analysis";#N/A,#N/A,FALSE,"Test 120 Day Accts";#N/A,#N/A,FALSE,"Tickmarks"}</definedName>
    <definedName name="ㅡ" localSheetId="0" hidden="1">{#N/A,#N/A,FALSE,"Aging Summary";#N/A,#N/A,FALSE,"Ratio Analysis";#N/A,#N/A,FALSE,"Test 120 Day Accts";#N/A,#N/A,FALSE,"Tickmarks"}</definedName>
    <definedName name="ㅡ" hidden="1">{#N/A,#N/A,FALSE,"Aging Summary";#N/A,#N/A,FALSE,"Ratio Analysis";#N/A,#N/A,FALSE,"Test 120 Day Accts";#N/A,#N/A,FALSE,"Tickmarks"}</definedName>
    <definedName name="ㅣ" localSheetId="2" hidden="1">{#N/A,#N/A,FALSE,"Aging Summary";#N/A,#N/A,FALSE,"Ratio Analysis";#N/A,#N/A,FALSE,"Test 120 Day Accts";#N/A,#N/A,FALSE,"Tickmarks"}</definedName>
    <definedName name="ㅣ" localSheetId="3" hidden="1">{#N/A,#N/A,FALSE,"Aging Summary";#N/A,#N/A,FALSE,"Ratio Analysis";#N/A,#N/A,FALSE,"Test 120 Day Accts";#N/A,#N/A,FALSE,"Tickmarks"}</definedName>
    <definedName name="ㅣ" localSheetId="4" hidden="1">{#N/A,#N/A,FALSE,"Aging Summary";#N/A,#N/A,FALSE,"Ratio Analysis";#N/A,#N/A,FALSE,"Test 120 Day Accts";#N/A,#N/A,FALSE,"Tickmarks"}</definedName>
    <definedName name="ㅣ" localSheetId="5" hidden="1">{#N/A,#N/A,FALSE,"Aging Summary";#N/A,#N/A,FALSE,"Ratio Analysis";#N/A,#N/A,FALSE,"Test 120 Day Accts";#N/A,#N/A,FALSE,"Tickmarks"}</definedName>
    <definedName name="ㅣ" localSheetId="0" hidden="1">{#N/A,#N/A,FALSE,"Aging Summary";#N/A,#N/A,FALSE,"Ratio Analysis";#N/A,#N/A,FALSE,"Test 120 Day Accts";#N/A,#N/A,FALSE,"Tickmarks"}</definedName>
    <definedName name="ㅣ" hidden="1">{#N/A,#N/A,FALSE,"Aging Summary";#N/A,#N/A,FALSE,"Ratio Analysis";#N/A,#N/A,FALSE,"Test 120 Day Accts";#N/A,#N/A,FALSE,"Tickmarks"}</definedName>
  </definedName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21" i="3" l="1"/>
  <c r="B22" i="3" s="1"/>
  <c r="B23" i="3" s="1"/>
  <c r="B24" i="3" s="1"/>
  <c r="B25" i="3" s="1"/>
  <c r="B26" i="3" s="1"/>
  <c r="B27" i="3" s="1"/>
  <c r="B28" i="3" s="1"/>
  <c r="B29" i="3" s="1"/>
  <c r="B30" i="3" s="1"/>
  <c r="B31" i="3" s="1"/>
  <c r="B32" i="3" s="1"/>
  <c r="B33" i="3" s="1"/>
  <c r="B34" i="3" s="1"/>
  <c r="B35" i="3" s="1"/>
  <c r="B36" i="3" s="1"/>
  <c r="B37" i="3" s="1"/>
  <c r="B38" i="3" s="1"/>
  <c r="B39" i="3" s="1"/>
  <c r="B40" i="3" s="1"/>
  <c r="B41" i="3" s="1"/>
  <c r="B42" i="3" s="1"/>
  <c r="B43" i="3" s="1"/>
  <c r="B44" i="3" s="1"/>
  <c r="B45" i="3" s="1"/>
  <c r="B46" i="3" s="1"/>
  <c r="B47" i="3" s="1"/>
  <c r="B48" i="3" s="1"/>
  <c r="B49" i="3" s="1"/>
  <c r="B50" i="3" s="1"/>
  <c r="B51" i="3" s="1"/>
  <c r="B52" i="3" s="1"/>
  <c r="B53" i="3" s="1"/>
  <c r="B54" i="3" s="1"/>
  <c r="B55" i="3" s="1"/>
  <c r="B56" i="3" s="1"/>
  <c r="B57" i="3" s="1"/>
  <c r="B20" i="3"/>
  <c r="K62" i="5"/>
  <c r="K48" i="5"/>
  <c r="K37" i="5"/>
  <c r="K22" i="5"/>
  <c r="BO60" i="3"/>
  <c r="BN60" i="3"/>
  <c r="BM60" i="3"/>
  <c r="BL60" i="3"/>
  <c r="BK60" i="3"/>
  <c r="BJ60" i="3"/>
  <c r="BI60" i="3"/>
  <c r="BH60" i="3"/>
  <c r="BG60" i="3"/>
  <c r="BF60" i="3"/>
  <c r="BE60" i="3"/>
  <c r="BD60" i="3"/>
  <c r="BC60" i="3"/>
  <c r="BB60" i="3"/>
  <c r="BA60" i="3"/>
  <c r="AZ60" i="3"/>
  <c r="AY60" i="3"/>
  <c r="AX60" i="3"/>
  <c r="AW60" i="3"/>
  <c r="AV60" i="3"/>
  <c r="AU60" i="3"/>
  <c r="AT60" i="3"/>
  <c r="AS60" i="3"/>
  <c r="AR60" i="3"/>
  <c r="AQ60" i="3"/>
  <c r="AP60" i="3"/>
  <c r="AO60" i="3"/>
  <c r="AN60" i="3"/>
  <c r="AM60" i="3"/>
  <c r="AL60" i="3"/>
  <c r="AK60" i="3"/>
  <c r="AJ60" i="3"/>
  <c r="AI60" i="3"/>
  <c r="AH60" i="3"/>
  <c r="AG60" i="3"/>
  <c r="AF60" i="3"/>
  <c r="AE60" i="3"/>
  <c r="AD60" i="3"/>
  <c r="AC60" i="3"/>
  <c r="AB60" i="3"/>
  <c r="AA60" i="3"/>
  <c r="Z60" i="3"/>
  <c r="Y60" i="3"/>
  <c r="X60" i="3"/>
  <c r="W60" i="3"/>
  <c r="V60" i="3"/>
  <c r="U60" i="3"/>
  <c r="P60" i="3"/>
  <c r="BO59" i="3"/>
  <c r="BN59" i="3"/>
  <c r="BM59" i="3"/>
  <c r="BL59" i="3"/>
  <c r="BK59" i="3"/>
  <c r="BJ59" i="3"/>
  <c r="BI59" i="3"/>
  <c r="BH59" i="3"/>
  <c r="BG59" i="3"/>
  <c r="BF59" i="3"/>
  <c r="BE59" i="3"/>
  <c r="BD59" i="3"/>
  <c r="BC59" i="3"/>
  <c r="BB59" i="3"/>
  <c r="BA59" i="3"/>
  <c r="AZ59" i="3"/>
  <c r="AY59" i="3"/>
  <c r="AX59" i="3"/>
  <c r="AW59" i="3"/>
  <c r="AV59" i="3"/>
  <c r="AU59" i="3"/>
  <c r="AT59" i="3"/>
  <c r="AS59" i="3"/>
  <c r="AR59" i="3"/>
  <c r="AQ59" i="3"/>
  <c r="AP59" i="3"/>
  <c r="AO59" i="3"/>
  <c r="AN59" i="3"/>
  <c r="AM59" i="3"/>
  <c r="AL59" i="3"/>
  <c r="AK59" i="3"/>
  <c r="AJ59" i="3"/>
  <c r="AI59" i="3"/>
  <c r="AH59" i="3"/>
  <c r="AG59" i="3"/>
  <c r="AF59" i="3"/>
  <c r="AE59" i="3"/>
  <c r="AD59" i="3"/>
  <c r="AC59" i="3"/>
  <c r="AB59" i="3"/>
  <c r="AA59" i="3"/>
  <c r="Z59" i="3"/>
  <c r="Y59" i="3"/>
  <c r="X59" i="3"/>
  <c r="W59" i="3"/>
  <c r="V59" i="3"/>
  <c r="U59" i="3"/>
  <c r="P59" i="3"/>
  <c r="BO58" i="3"/>
  <c r="BN58" i="3"/>
  <c r="BM58" i="3"/>
  <c r="BL58" i="3"/>
  <c r="BK58" i="3"/>
  <c r="BJ58" i="3"/>
  <c r="BI58" i="3"/>
  <c r="BH58" i="3"/>
  <c r="BG58" i="3"/>
  <c r="BF58" i="3"/>
  <c r="BE58" i="3"/>
  <c r="BD58" i="3"/>
  <c r="BC58" i="3"/>
  <c r="BB58" i="3"/>
  <c r="BA58" i="3"/>
  <c r="AZ58" i="3"/>
  <c r="AY58" i="3"/>
  <c r="AX58" i="3"/>
  <c r="AW58" i="3"/>
  <c r="AV58" i="3"/>
  <c r="AU58" i="3"/>
  <c r="AT58" i="3"/>
  <c r="AS58" i="3"/>
  <c r="AR58" i="3"/>
  <c r="AQ58" i="3"/>
  <c r="AP58" i="3"/>
  <c r="AO58" i="3"/>
  <c r="AN58" i="3"/>
  <c r="AM58" i="3"/>
  <c r="AL58" i="3"/>
  <c r="AK58" i="3"/>
  <c r="AJ58" i="3"/>
  <c r="AI58" i="3"/>
  <c r="AH58" i="3"/>
  <c r="AG58" i="3"/>
  <c r="AF58" i="3"/>
  <c r="AE58" i="3"/>
  <c r="AD58" i="3"/>
  <c r="AC58" i="3"/>
  <c r="AB58" i="3"/>
  <c r="AA58" i="3"/>
  <c r="Z58" i="3"/>
  <c r="Y58" i="3"/>
  <c r="X58" i="3"/>
  <c r="W58" i="3"/>
  <c r="V58" i="3"/>
  <c r="U58" i="3"/>
  <c r="P58" i="3"/>
  <c r="T19" i="3"/>
  <c r="T20" i="3"/>
  <c r="T21" i="3"/>
  <c r="T22" i="3"/>
  <c r="T23" i="3"/>
  <c r="T24" i="3"/>
  <c r="T25" i="3"/>
  <c r="T26" i="3"/>
  <c r="T27" i="3"/>
  <c r="T28" i="3"/>
  <c r="T29" i="3"/>
  <c r="T30" i="3"/>
  <c r="T31" i="3"/>
  <c r="T32" i="3"/>
  <c r="T33" i="3"/>
  <c r="T34" i="3"/>
  <c r="T35" i="3"/>
  <c r="T36" i="3"/>
  <c r="T37" i="3"/>
  <c r="T38" i="3"/>
  <c r="T39" i="3"/>
  <c r="T40" i="3"/>
  <c r="T41" i="3"/>
  <c r="T42" i="3"/>
  <c r="T43" i="3"/>
  <c r="T44" i="3"/>
  <c r="T45" i="3"/>
  <c r="T46" i="3"/>
  <c r="T47" i="3"/>
  <c r="T48" i="3"/>
  <c r="T49" i="3"/>
  <c r="T50" i="3"/>
  <c r="T51" i="3"/>
  <c r="T52" i="3"/>
  <c r="T53" i="3"/>
  <c r="T54" i="3"/>
  <c r="T55" i="3"/>
  <c r="T56" i="3"/>
  <c r="T57" i="3"/>
  <c r="M62" i="5"/>
  <c r="T61" i="5"/>
  <c r="X61" i="5" s="1"/>
  <c r="Y61" i="5" s="1"/>
  <c r="T60" i="5"/>
  <c r="X60" i="5" s="1"/>
  <c r="Y60" i="5" s="1"/>
  <c r="T59" i="5"/>
  <c r="X59" i="5" s="1"/>
  <c r="Y59" i="5" s="1"/>
  <c r="T58" i="5"/>
  <c r="X58" i="5" s="1"/>
  <c r="Y58" i="5" s="1"/>
  <c r="T57" i="5"/>
  <c r="X57" i="5" s="1"/>
  <c r="Y57" i="5" s="1"/>
  <c r="T56" i="5"/>
  <c r="X56" i="5" s="1"/>
  <c r="Y56" i="5" s="1"/>
  <c r="T55" i="5"/>
  <c r="X55" i="5" s="1"/>
  <c r="Y55" i="5" s="1"/>
  <c r="T54" i="5"/>
  <c r="X54" i="5" s="1"/>
  <c r="Y54" i="5" s="1"/>
  <c r="T53" i="5"/>
  <c r="X53" i="5" s="1"/>
  <c r="Y53" i="5" s="1"/>
  <c r="T52" i="5"/>
  <c r="X52" i="5" s="1"/>
  <c r="Y52" i="5" s="1"/>
  <c r="T51" i="5"/>
  <c r="X51" i="5" s="1"/>
  <c r="Y51" i="5" s="1"/>
  <c r="T50" i="5"/>
  <c r="X50" i="5" s="1"/>
  <c r="Y50" i="5" s="1"/>
  <c r="M48" i="5"/>
  <c r="T47" i="5"/>
  <c r="X47" i="5" s="1"/>
  <c r="Y47" i="5" s="1"/>
  <c r="T46" i="5"/>
  <c r="X46" i="5" s="1"/>
  <c r="Y46" i="5" s="1"/>
  <c r="T45" i="5"/>
  <c r="X45" i="5" s="1"/>
  <c r="Y45" i="5" s="1"/>
  <c r="T44" i="5"/>
  <c r="X44" i="5" s="1"/>
  <c r="Y44" i="5" s="1"/>
  <c r="T43" i="5"/>
  <c r="X43" i="5" s="1"/>
  <c r="Y43" i="5" s="1"/>
  <c r="T42" i="5"/>
  <c r="X42" i="5" s="1"/>
  <c r="Y42" i="5" s="1"/>
  <c r="T41" i="5"/>
  <c r="X41" i="5" s="1"/>
  <c r="Y41" i="5" s="1"/>
  <c r="T40" i="5"/>
  <c r="X40" i="5" s="1"/>
  <c r="Y40" i="5" s="1"/>
  <c r="T39" i="5"/>
  <c r="X39" i="5" s="1"/>
  <c r="Y39" i="5" s="1"/>
  <c r="M37" i="5"/>
  <c r="T36" i="5"/>
  <c r="X36" i="5" s="1"/>
  <c r="Y36" i="5" s="1"/>
  <c r="T35" i="5"/>
  <c r="X35" i="5" s="1"/>
  <c r="Y35" i="5" s="1"/>
  <c r="T34" i="5"/>
  <c r="X34" i="5" s="1"/>
  <c r="Y34" i="5" s="1"/>
  <c r="T33" i="5"/>
  <c r="X33" i="5" s="1"/>
  <c r="Y33" i="5" s="1"/>
  <c r="T32" i="5"/>
  <c r="X32" i="5" s="1"/>
  <c r="Y32" i="5" s="1"/>
  <c r="T31" i="5"/>
  <c r="X31" i="5" s="1"/>
  <c r="Y31" i="5" s="1"/>
  <c r="T30" i="5"/>
  <c r="X30" i="5" s="1"/>
  <c r="Y30" i="5" s="1"/>
  <c r="T29" i="5"/>
  <c r="X29" i="5" s="1"/>
  <c r="Y29" i="5" s="1"/>
  <c r="T28" i="5"/>
  <c r="X28" i="5" s="1"/>
  <c r="Y28" i="5" s="1"/>
  <c r="T27" i="5"/>
  <c r="X27" i="5" s="1"/>
  <c r="Y27" i="5" s="1"/>
  <c r="T26" i="5"/>
  <c r="X26" i="5" s="1"/>
  <c r="Y26" i="5" s="1"/>
  <c r="T25" i="5"/>
  <c r="X25" i="5" s="1"/>
  <c r="Y25" i="5" s="1"/>
  <c r="T24" i="5"/>
  <c r="X24" i="5" s="1"/>
  <c r="Y24" i="5" s="1"/>
  <c r="M22" i="5"/>
  <c r="T21" i="5"/>
  <c r="X21" i="5" s="1"/>
  <c r="Y21" i="5" s="1"/>
  <c r="T20" i="5"/>
  <c r="X20" i="5" s="1"/>
  <c r="Y20" i="5" s="1"/>
  <c r="T19" i="5"/>
  <c r="X19" i="5" s="1"/>
  <c r="Y19" i="5" s="1"/>
  <c r="T18" i="5"/>
  <c r="X18" i="5" s="1"/>
  <c r="Y18" i="5" s="1"/>
  <c r="T17" i="5"/>
  <c r="X17" i="5" s="1"/>
  <c r="Y17" i="5" s="1"/>
  <c r="T16" i="5"/>
  <c r="X16" i="5" s="1"/>
  <c r="Y16" i="5" s="1"/>
  <c r="T15" i="5"/>
  <c r="X15" i="5" s="1"/>
  <c r="Y15" i="5" s="1"/>
  <c r="T14" i="5"/>
  <c r="X14" i="5" s="1"/>
  <c r="Y14" i="5" s="1"/>
  <c r="T13" i="5"/>
  <c r="X13" i="5" s="1"/>
  <c r="Y13" i="5" s="1"/>
  <c r="T12" i="5"/>
  <c r="X12" i="5" s="1"/>
  <c r="Y12" i="5" s="1"/>
  <c r="T11" i="5"/>
  <c r="X11" i="5" s="1"/>
  <c r="Y11" i="5" s="1"/>
  <c r="T10" i="5"/>
  <c r="X10" i="5" s="1"/>
  <c r="Y10" i="5" s="1"/>
  <c r="T9" i="5"/>
  <c r="X9" i="5" s="1"/>
  <c r="Y9" i="5" s="1"/>
  <c r="Y22" i="5" l="1"/>
  <c r="Y62" i="5"/>
  <c r="Y37" i="5"/>
  <c r="Y48" i="5"/>
  <c r="C7" i="7"/>
  <c r="C8" i="7" s="1"/>
  <c r="C9" i="7" s="1"/>
  <c r="C10" i="7" s="1"/>
  <c r="C11" i="7" s="1"/>
  <c r="C13" i="7"/>
  <c r="G16" i="6"/>
  <c r="G15" i="6"/>
  <c r="G14" i="6"/>
  <c r="G13" i="6"/>
  <c r="G12" i="6"/>
  <c r="G11" i="6"/>
  <c r="G10" i="6"/>
  <c r="D4" i="6"/>
  <c r="G1744" i="5" a="1"/>
  <c r="G1744" i="5" s="1"/>
  <c r="G1297" i="5" a="1"/>
  <c r="G1297" i="5" s="1"/>
  <c r="G1274" i="5" a="1"/>
  <c r="G1274" i="5" s="1"/>
  <c r="G1247" i="5" a="1"/>
  <c r="G1247" i="5" s="1"/>
  <c r="G1228" i="5" a="1"/>
  <c r="G1228" i="5" s="1"/>
  <c r="G1199" i="5"/>
  <c r="G1073" i="5" a="1"/>
  <c r="G1073" i="5" s="1"/>
  <c r="BQ9" i="3"/>
  <c r="BN9" i="3"/>
  <c r="BK9" i="3"/>
  <c r="BH9" i="3"/>
  <c r="BG9" i="3"/>
  <c r="BD9" i="3"/>
  <c r="AZ9" i="3"/>
  <c r="AV9" i="3"/>
  <c r="BR8" i="3"/>
  <c r="BR7" i="3"/>
  <c r="BR9"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이창용</author>
  </authors>
  <commentList>
    <comment ref="B2" authorId="0" shapeId="0" xr:uid="{ECCBD936-EEFC-4BBB-965D-A4C53D85772F}">
      <text>
        <r>
          <rPr>
            <b/>
            <sz val="9"/>
            <color indexed="81"/>
            <rFont val="돋움"/>
            <family val="3"/>
            <charset val="129"/>
          </rPr>
          <t>본 자료는 조직의 KPI(OKR) 중심으로 전체 업무를 정리하고 효율적이고 효과적인 수행과 공정한 업무 평가를 위한 자료 입니다.
전체 업무의 구성은  조직의 업무, 협업(TFT/PJT)업무, 기타 수명 업무 등으로 구성합니다.
개인별로 담당 업무를 연간 계획으로 편성하여 업무별 연간 공수를 기재합니다.
조직장은 개인별 담당 업무를 취합하고, 조직의 업무를 추가로 배정합니다.
협업과제 (PJT)는 개인별로 반영하고 조직별 취합을 하되,  TF장은 TF 전체 업무를 TF 구성원에게 각각 배정하여 각 구성원에게 공유합니다.
개인별 전체 공수의 합은 주간 52시간 범위내에 편성되었는지 오류 여부를 점검합니다.
* 26년 총 근무일수 : 247일, 1,967 시간</t>
        </r>
      </text>
    </comment>
  </commentList>
</comments>
</file>

<file path=xl/metadata.xml><?xml version="1.0" encoding="utf-8"?>
<metadata xmlns="http://schemas.openxmlformats.org/spreadsheetml/2006/main">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xmlns:xda="http://schemas.microsoft.com/office/spreadsheetml/2017/dynamicarray" uri="{bdbb8cdc-fa1e-496e-a857-3c3f30c029c3}">
          <xda:dynamicArrayProperties fDynamic="1" fCollapsed="0"/>
        </ext>
      </extLst>
    </bk>
  </futureMetadata>
  <futureMetadata name="XLRICHVALUE" count="19">
    <bk>
      <extLst>
        <ext xmlns:xlrd="http://schemas.microsoft.com/office/spreadsheetml/2017/richdata" uri="{3e2802c4-a4d2-4d8b-9148-e3be6c30e623}">
          <xlrd:rvb i="0"/>
        </ext>
      </extLst>
    </bk>
    <bk>
      <extLst>
        <ext xmlns:xlrd="http://schemas.microsoft.com/office/spreadsheetml/2017/richdata" uri="{3e2802c4-a4d2-4d8b-9148-e3be6c30e623}">
          <xlrd:rvb i="1"/>
        </ext>
      </extLst>
    </bk>
    <bk>
      <extLst>
        <ext xmlns:xlrd="http://schemas.microsoft.com/office/spreadsheetml/2017/richdata" uri="{3e2802c4-a4d2-4d8b-9148-e3be6c30e623}">
          <xlrd:rvb i="2"/>
        </ext>
      </extLst>
    </bk>
    <bk>
      <extLst>
        <ext xmlns:xlrd="http://schemas.microsoft.com/office/spreadsheetml/2017/richdata" uri="{3e2802c4-a4d2-4d8b-9148-e3be6c30e623}">
          <xlrd:rvb i="3"/>
        </ext>
      </extLst>
    </bk>
    <bk>
      <extLst>
        <ext xmlns:xlrd="http://schemas.microsoft.com/office/spreadsheetml/2017/richdata" uri="{3e2802c4-a4d2-4d8b-9148-e3be6c30e623}">
          <xlrd:rvb i="4"/>
        </ext>
      </extLst>
    </bk>
    <bk>
      <extLst>
        <ext xmlns:xlrd="http://schemas.microsoft.com/office/spreadsheetml/2017/richdata" uri="{3e2802c4-a4d2-4d8b-9148-e3be6c30e623}">
          <xlrd:rvb i="5"/>
        </ext>
      </extLst>
    </bk>
    <bk>
      <extLst>
        <ext xmlns:xlrd="http://schemas.microsoft.com/office/spreadsheetml/2017/richdata" uri="{3e2802c4-a4d2-4d8b-9148-e3be6c30e623}">
          <xlrd:rvb i="6"/>
        </ext>
      </extLst>
    </bk>
    <bk>
      <extLst>
        <ext xmlns:xlrd="http://schemas.microsoft.com/office/spreadsheetml/2017/richdata" uri="{3e2802c4-a4d2-4d8b-9148-e3be6c30e623}">
          <xlrd:rvb i="7"/>
        </ext>
      </extLst>
    </bk>
    <bk>
      <extLst>
        <ext xmlns:xlrd="http://schemas.microsoft.com/office/spreadsheetml/2017/richdata" uri="{3e2802c4-a4d2-4d8b-9148-e3be6c30e623}">
          <xlrd:rvb i="8"/>
        </ext>
      </extLst>
    </bk>
    <bk>
      <extLst>
        <ext xmlns:xlrd="http://schemas.microsoft.com/office/spreadsheetml/2017/richdata" uri="{3e2802c4-a4d2-4d8b-9148-e3be6c30e623}">
          <xlrd:rvb i="9"/>
        </ext>
      </extLst>
    </bk>
    <bk>
      <extLst>
        <ext xmlns:xlrd="http://schemas.microsoft.com/office/spreadsheetml/2017/richdata" uri="{3e2802c4-a4d2-4d8b-9148-e3be6c30e623}">
          <xlrd:rvb i="10"/>
        </ext>
      </extLst>
    </bk>
    <bk>
      <extLst>
        <ext xmlns:xlrd="http://schemas.microsoft.com/office/spreadsheetml/2017/richdata" uri="{3e2802c4-a4d2-4d8b-9148-e3be6c30e623}">
          <xlrd:rvb i="11"/>
        </ext>
      </extLst>
    </bk>
    <bk>
      <extLst>
        <ext xmlns:xlrd="http://schemas.microsoft.com/office/spreadsheetml/2017/richdata" uri="{3e2802c4-a4d2-4d8b-9148-e3be6c30e623}">
          <xlrd:rvb i="12"/>
        </ext>
      </extLst>
    </bk>
    <bk>
      <extLst>
        <ext xmlns:xlrd="http://schemas.microsoft.com/office/spreadsheetml/2017/richdata" uri="{3e2802c4-a4d2-4d8b-9148-e3be6c30e623}">
          <xlrd:rvb i="13"/>
        </ext>
      </extLst>
    </bk>
    <bk>
      <extLst>
        <ext xmlns:xlrd="http://schemas.microsoft.com/office/spreadsheetml/2017/richdata" uri="{3e2802c4-a4d2-4d8b-9148-e3be6c30e623}">
          <xlrd:rvb i="14"/>
        </ext>
      </extLst>
    </bk>
    <bk>
      <extLst>
        <ext xmlns:xlrd="http://schemas.microsoft.com/office/spreadsheetml/2017/richdata" uri="{3e2802c4-a4d2-4d8b-9148-e3be6c30e623}">
          <xlrd:rvb i="15"/>
        </ext>
      </extLst>
    </bk>
    <bk>
      <extLst>
        <ext xmlns:xlrd="http://schemas.microsoft.com/office/spreadsheetml/2017/richdata" uri="{3e2802c4-a4d2-4d8b-9148-e3be6c30e623}">
          <xlrd:rvb i="16"/>
        </ext>
      </extLst>
    </bk>
    <bk>
      <extLst>
        <ext xmlns:xlrd="http://schemas.microsoft.com/office/spreadsheetml/2017/richdata" uri="{3e2802c4-a4d2-4d8b-9148-e3be6c30e623}">
          <xlrd:rvb i="17"/>
        </ext>
      </extLst>
    </bk>
    <bk>
      <extLst>
        <ext xmlns:xlrd="http://schemas.microsoft.com/office/spreadsheetml/2017/richdata" uri="{3e2802c4-a4d2-4d8b-9148-e3be6c30e623}">
          <xlrd:rvb i="18"/>
        </ext>
      </extLst>
    </bk>
  </futureMetadata>
  <cellMetadata count="1">
    <bk>
      <rc t="1" v="0"/>
    </bk>
  </cellMetadata>
  <valueMetadata count="19">
    <bk>
      <rc t="2" v="0"/>
    </bk>
    <bk>
      <rc t="2" v="1"/>
    </bk>
    <bk>
      <rc t="2" v="2"/>
    </bk>
    <bk>
      <rc t="2" v="3"/>
    </bk>
    <bk>
      <rc t="2" v="4"/>
    </bk>
    <bk>
      <rc t="2" v="5"/>
    </bk>
    <bk>
      <rc t="2" v="6"/>
    </bk>
    <bk>
      <rc t="2" v="7"/>
    </bk>
    <bk>
      <rc t="2" v="8"/>
    </bk>
    <bk>
      <rc t="2" v="9"/>
    </bk>
    <bk>
      <rc t="2" v="10"/>
    </bk>
    <bk>
      <rc t="2" v="11"/>
    </bk>
    <bk>
      <rc t="2" v="12"/>
    </bk>
    <bk>
      <rc t="2" v="13"/>
    </bk>
    <bk>
      <rc t="2" v="14"/>
    </bk>
    <bk>
      <rc t="2" v="15"/>
    </bk>
    <bk>
      <rc t="2" v="16"/>
    </bk>
    <bk>
      <rc t="2" v="17"/>
    </bk>
    <bk>
      <rc t="2" v="18"/>
    </bk>
  </valueMetadata>
</metadata>
</file>

<file path=xl/sharedStrings.xml><?xml version="1.0" encoding="utf-8"?>
<sst xmlns="http://schemas.openxmlformats.org/spreadsheetml/2006/main" count="4263" uniqueCount="2187">
  <si>
    <t>2026년 주요 추진 과제 목록</t>
    <phoneticPr fontId="3" type="noConversion"/>
  </si>
  <si>
    <t>실행과제 목표</t>
    <phoneticPr fontId="3" type="noConversion"/>
  </si>
  <si>
    <t>참여인력</t>
    <phoneticPr fontId="3" type="noConversion"/>
  </si>
  <si>
    <t>추진일정</t>
    <phoneticPr fontId="3" type="noConversion"/>
  </si>
  <si>
    <t>과제명(Project)</t>
    <phoneticPr fontId="3" type="noConversion"/>
  </si>
  <si>
    <t>추진배경</t>
    <phoneticPr fontId="3" type="noConversion"/>
  </si>
  <si>
    <t>실행계획</t>
    <phoneticPr fontId="3" type="noConversion"/>
  </si>
  <si>
    <t>목표</t>
    <phoneticPr fontId="3" type="noConversion"/>
  </si>
  <si>
    <t>기대효과</t>
    <phoneticPr fontId="3" type="noConversion"/>
  </si>
  <si>
    <t>PM</t>
    <phoneticPr fontId="3" type="noConversion"/>
  </si>
  <si>
    <t>구성원</t>
    <phoneticPr fontId="3" type="noConversion"/>
  </si>
  <si>
    <t>착수년월</t>
    <phoneticPr fontId="3" type="noConversion"/>
  </si>
  <si>
    <t>완료년월</t>
    <phoneticPr fontId="3" type="noConversion"/>
  </si>
  <si>
    <t>25Y11</t>
  </si>
  <si>
    <t>25Y12</t>
  </si>
  <si>
    <t>26Y01</t>
  </si>
  <si>
    <t>26Y02</t>
  </si>
  <si>
    <t>26Y03</t>
  </si>
  <si>
    <t>26Y04</t>
  </si>
  <si>
    <t>26Y05</t>
  </si>
  <si>
    <t>26Y06</t>
  </si>
  <si>
    <t>26Y07</t>
  </si>
  <si>
    <t>26Y08</t>
  </si>
  <si>
    <t>26Y09</t>
  </si>
  <si>
    <t>26Y10</t>
  </si>
  <si>
    <t>26Y11</t>
  </si>
  <si>
    <t>26Y12</t>
  </si>
  <si>
    <t>27Y01</t>
  </si>
  <si>
    <t>27Y02</t>
  </si>
  <si>
    <t>27Y03</t>
  </si>
  <si>
    <t>구분</t>
    <phoneticPr fontId="3" type="noConversion"/>
  </si>
  <si>
    <t>2027Y</t>
    <phoneticPr fontId="3" type="noConversion"/>
  </si>
  <si>
    <t>2026Y</t>
    <phoneticPr fontId="3" type="noConversion"/>
  </si>
  <si>
    <t>2025Y</t>
    <phoneticPr fontId="3" type="noConversion"/>
  </si>
  <si>
    <t>부서</t>
    <phoneticPr fontId="3" type="noConversion"/>
  </si>
  <si>
    <t>N</t>
    <phoneticPr fontId="3" type="noConversion"/>
  </si>
  <si>
    <t>주요Timeline</t>
    <phoneticPr fontId="3" type="noConversion"/>
  </si>
  <si>
    <t>* 아래기재사항은 예시이며 작성시 지우고 부서 내용으로 기재해주시기 바랍니다.</t>
    <phoneticPr fontId="3" type="noConversion"/>
  </si>
  <si>
    <t>연관부서</t>
    <phoneticPr fontId="3" type="noConversion"/>
  </si>
  <si>
    <t>(협력자)</t>
    <phoneticPr fontId="3" type="noConversion"/>
  </si>
  <si>
    <r>
      <rPr>
        <b/>
        <i/>
        <sz val="8"/>
        <color rgb="FFFF0000"/>
        <rFont val="맑은 고딕"/>
        <family val="3"/>
        <charset val="129"/>
        <scheme val="minor"/>
      </rPr>
      <t>*</t>
    </r>
    <r>
      <rPr>
        <b/>
        <i/>
        <sz val="8"/>
        <color theme="1"/>
        <rFont val="맑은 고딕"/>
        <family val="3"/>
        <charset val="129"/>
        <scheme val="minor"/>
      </rPr>
      <t xml:space="preserve">소요시간/분 : </t>
    </r>
    <r>
      <rPr>
        <b/>
        <i/>
        <u/>
        <sz val="8"/>
        <color theme="1"/>
        <rFont val="맑은 고딕"/>
        <family val="3"/>
        <charset val="129"/>
        <scheme val="minor"/>
      </rPr>
      <t>단위과업 1회를 1명이 수행할 때 소요되는 시간(분)</t>
    </r>
    <r>
      <rPr>
        <b/>
        <i/>
        <sz val="8"/>
        <color theme="1"/>
        <rFont val="맑은 고딕"/>
        <family val="3"/>
        <charset val="129"/>
        <scheme val="minor"/>
      </rPr>
      <t xml:space="preserve"> 표기 要</t>
    </r>
    <phoneticPr fontId="8" type="noConversion"/>
  </si>
  <si>
    <t>구분</t>
    <phoneticPr fontId="8" type="noConversion"/>
  </si>
  <si>
    <t>정규직</t>
    <phoneticPr fontId="8" type="noConversion"/>
  </si>
  <si>
    <t>계약직</t>
    <phoneticPr fontId="8" type="noConversion"/>
  </si>
  <si>
    <t>계</t>
    <phoneticPr fontId="8" type="noConversion"/>
  </si>
  <si>
    <r>
      <rPr>
        <b/>
        <i/>
        <sz val="8"/>
        <color rgb="FFFF0000"/>
        <rFont val="맑은 고딕"/>
        <family val="3"/>
        <charset val="129"/>
        <scheme val="minor"/>
      </rPr>
      <t>*</t>
    </r>
    <r>
      <rPr>
        <b/>
        <i/>
        <sz val="8"/>
        <color theme="1"/>
        <rFont val="맑은 고딕"/>
        <family val="3"/>
        <charset val="129"/>
        <scheme val="minor"/>
      </rPr>
      <t>난이도 : 업무수행능력 실장 이상</t>
    </r>
    <r>
      <rPr>
        <b/>
        <i/>
        <u/>
        <sz val="8"/>
        <color theme="1"/>
        <rFont val="맑은 고딕"/>
        <family val="3"/>
        <charset val="129"/>
        <scheme val="minor"/>
      </rPr>
      <t>이 해당업무 수행할 시의 난이도</t>
    </r>
    <r>
      <rPr>
        <b/>
        <i/>
        <sz val="8"/>
        <color theme="1"/>
        <rFont val="맑은 고딕"/>
        <family val="3"/>
        <charset val="129"/>
        <scheme val="minor"/>
      </rPr>
      <t>를 표기 要</t>
    </r>
    <phoneticPr fontId="8" type="noConversion"/>
  </si>
  <si>
    <t>A : 해당 업무 의사결정 및 지침을 부여할 수 있는 수준</t>
    <phoneticPr fontId="8" type="noConversion"/>
  </si>
  <si>
    <t>팀장</t>
    <phoneticPr fontId="8" type="noConversion"/>
  </si>
  <si>
    <t>수석</t>
    <phoneticPr fontId="8" type="noConversion"/>
  </si>
  <si>
    <t>책임</t>
    <phoneticPr fontId="8" type="noConversion"/>
  </si>
  <si>
    <t>선임</t>
    <phoneticPr fontId="8" type="noConversion"/>
  </si>
  <si>
    <t>매니저</t>
    <phoneticPr fontId="8" type="noConversion"/>
  </si>
  <si>
    <t>현장직</t>
    <phoneticPr fontId="8" type="noConversion"/>
  </si>
  <si>
    <t>용역</t>
    <phoneticPr fontId="8" type="noConversion"/>
  </si>
  <si>
    <t>B : 부서원에 대해 지도감독 가능한 수준</t>
    <phoneticPr fontId="8" type="noConversion"/>
  </si>
  <si>
    <t>현재</t>
    <phoneticPr fontId="8" type="noConversion"/>
  </si>
  <si>
    <r>
      <t xml:space="preserve">***단위과업(task)은 </t>
    </r>
    <r>
      <rPr>
        <b/>
        <i/>
        <u/>
        <sz val="8"/>
        <color theme="1"/>
        <rFont val="맑은 고딕"/>
        <family val="3"/>
        <charset val="129"/>
        <scheme val="minor"/>
      </rPr>
      <t>부서 내 모든 과업에 대해 세부적/상세히</t>
    </r>
    <r>
      <rPr>
        <b/>
        <i/>
        <sz val="8"/>
        <color theme="1"/>
        <rFont val="맑은 고딕"/>
        <family val="3"/>
        <charset val="129"/>
        <scheme val="minor"/>
      </rPr>
      <t xml:space="preserve"> 구분하여 기재 要</t>
    </r>
    <phoneticPr fontId="8" type="noConversion"/>
  </si>
  <si>
    <t>C : 스스로 업무 처리 가능한 수준</t>
    <phoneticPr fontId="8" type="noConversion"/>
  </si>
  <si>
    <t>26년 인력운영계획(TO) 입력 &gt;</t>
    <phoneticPr fontId="8" type="noConversion"/>
  </si>
  <si>
    <t>인력계획</t>
    <phoneticPr fontId="8" type="noConversion"/>
  </si>
  <si>
    <t>D : 관리감독자의 지도 관찰이 필요한 수준</t>
    <phoneticPr fontId="8" type="noConversion"/>
  </si>
  <si>
    <t>차이</t>
    <phoneticPr fontId="8" type="noConversion"/>
  </si>
  <si>
    <t>E : 신입/초보자 수준</t>
    <phoneticPr fontId="8" type="noConversion"/>
  </si>
  <si>
    <t>**본 인력TO는 확정이 아닙니다. 적정성 여부 판단 후 추후 확정예정.</t>
    <phoneticPr fontId="8" type="noConversion"/>
  </si>
  <si>
    <t>단위과업(Task)</t>
    <phoneticPr fontId="8" type="noConversion"/>
  </si>
  <si>
    <t>업무분장 현황</t>
    <phoneticPr fontId="8" type="noConversion"/>
  </si>
  <si>
    <t>비고</t>
    <phoneticPr fontId="22" type="noConversion"/>
  </si>
  <si>
    <t>No</t>
    <phoneticPr fontId="22" type="noConversion"/>
  </si>
  <si>
    <t>대분류</t>
    <phoneticPr fontId="22" type="noConversion"/>
  </si>
  <si>
    <t>중분류</t>
    <phoneticPr fontId="22" type="noConversion"/>
  </si>
  <si>
    <t>소분류</t>
    <phoneticPr fontId="22" type="noConversion"/>
  </si>
  <si>
    <t>산출물</t>
    <phoneticPr fontId="22" type="noConversion"/>
  </si>
  <si>
    <t>난이도*</t>
    <phoneticPr fontId="8" type="noConversion"/>
  </si>
  <si>
    <t>주기</t>
    <phoneticPr fontId="8" type="noConversion"/>
  </si>
  <si>
    <t>횟수</t>
    <phoneticPr fontId="8" type="noConversion"/>
  </si>
  <si>
    <t>소요시간
(시간)*</t>
    <phoneticPr fontId="8" type="noConversion"/>
  </si>
  <si>
    <t>년간일정</t>
    <phoneticPr fontId="3" type="noConversion"/>
  </si>
  <si>
    <t>적격성
평가*</t>
    <phoneticPr fontId="8" type="noConversion"/>
  </si>
  <si>
    <t>최종
승인권</t>
    <phoneticPr fontId="22" type="noConversion"/>
  </si>
  <si>
    <t xml:space="preserve"> (정 : ● / 부: ○ / 검토 : △)</t>
  </si>
  <si>
    <t>담당자</t>
    <phoneticPr fontId="8" type="noConversion"/>
  </si>
  <si>
    <t>1월</t>
    <phoneticPr fontId="3" type="noConversion"/>
  </si>
  <si>
    <t>2월</t>
    <phoneticPr fontId="3" type="noConversion"/>
  </si>
  <si>
    <t>3월</t>
    <phoneticPr fontId="3" type="noConversion"/>
  </si>
  <si>
    <t>4월</t>
    <phoneticPr fontId="3" type="noConversion"/>
  </si>
  <si>
    <t>5월</t>
    <phoneticPr fontId="3" type="noConversion"/>
  </si>
  <si>
    <t>6월</t>
    <phoneticPr fontId="3" type="noConversion"/>
  </si>
  <si>
    <t>7월</t>
    <phoneticPr fontId="3" type="noConversion"/>
  </si>
  <si>
    <t>8월</t>
    <phoneticPr fontId="3" type="noConversion"/>
  </si>
  <si>
    <t>9월</t>
    <phoneticPr fontId="3" type="noConversion"/>
  </si>
  <si>
    <t>10월</t>
    <phoneticPr fontId="3" type="noConversion"/>
  </si>
  <si>
    <t>11월</t>
    <phoneticPr fontId="3" type="noConversion"/>
  </si>
  <si>
    <t>12월</t>
    <phoneticPr fontId="3" type="noConversion"/>
  </si>
  <si>
    <t>성명</t>
    <phoneticPr fontId="8" type="noConversion"/>
  </si>
  <si>
    <t>합계</t>
    <phoneticPr fontId="3" type="noConversion"/>
  </si>
  <si>
    <t>분기</t>
  </si>
  <si>
    <t>월</t>
  </si>
  <si>
    <t>반기</t>
  </si>
  <si>
    <t>B</t>
  </si>
  <si>
    <t>갑</t>
    <phoneticPr fontId="3" type="noConversion"/>
  </si>
  <si>
    <t>을</t>
    <phoneticPr fontId="3" type="noConversion"/>
  </si>
  <si>
    <t>병</t>
    <phoneticPr fontId="3" type="noConversion"/>
  </si>
  <si>
    <t>부서별 R&amp;R 조정 (안)</t>
    <phoneticPr fontId="22" type="noConversion"/>
  </si>
  <si>
    <t>No.</t>
    <phoneticPr fontId="8" type="noConversion"/>
  </si>
  <si>
    <t>팀</t>
    <phoneticPr fontId="3" type="noConversion"/>
  </si>
  <si>
    <t>대분류</t>
    <phoneticPr fontId="8" type="noConversion"/>
  </si>
  <si>
    <t>중분류</t>
    <phoneticPr fontId="8" type="noConversion"/>
  </si>
  <si>
    <t>소분류</t>
    <phoneticPr fontId="8" type="noConversion"/>
  </si>
  <si>
    <t>現 담당부서</t>
    <phoneticPr fontId="8" type="noConversion"/>
  </si>
  <si>
    <t>이관 대상부서</t>
    <phoneticPr fontId="8" type="noConversion"/>
  </si>
  <si>
    <t>조정사유(의견 자유롭게 기입要)</t>
    <phoneticPr fontId="8" type="noConversion"/>
  </si>
  <si>
    <t>비고</t>
    <phoneticPr fontId="8" type="noConversion"/>
  </si>
  <si>
    <r>
      <t xml:space="preserve">***직무는 동일하더라도 </t>
    </r>
    <r>
      <rPr>
        <b/>
        <i/>
        <u/>
        <sz val="8"/>
        <color theme="1"/>
        <rFont val="맑은 고딕"/>
        <family val="3"/>
        <charset val="129"/>
        <scheme val="minor"/>
      </rPr>
      <t>고객사/프로젝트/거래선 별 담당자가 있을 시에는 구분</t>
    </r>
    <r>
      <rPr>
        <b/>
        <i/>
        <sz val="8"/>
        <color theme="1"/>
        <rFont val="맑은 고딕"/>
        <family val="3"/>
        <charset val="129"/>
        <scheme val="minor"/>
      </rPr>
      <t xml:space="preserve"> 要</t>
    </r>
    <phoneticPr fontId="8" type="noConversion"/>
  </si>
  <si>
    <r>
      <rPr>
        <b/>
        <i/>
        <sz val="8"/>
        <color rgb="FFFF0000"/>
        <rFont val="맑은 고딕"/>
        <family val="3"/>
        <charset val="129"/>
        <scheme val="minor"/>
      </rPr>
      <t xml:space="preserve">* 조직장의 </t>
    </r>
    <r>
      <rPr>
        <b/>
        <i/>
        <sz val="8"/>
        <color theme="1"/>
        <rFont val="맑은 고딕"/>
        <family val="3"/>
        <charset val="129"/>
        <scheme val="minor"/>
      </rPr>
      <t xml:space="preserve">적격성평가 : </t>
    </r>
    <r>
      <rPr>
        <b/>
        <i/>
        <u/>
        <sz val="8"/>
        <color theme="1"/>
        <rFont val="맑은 고딕"/>
        <family val="3"/>
        <charset val="129"/>
        <scheme val="minor"/>
      </rPr>
      <t>단위과업 現담당자(●)의 업무수행능력</t>
    </r>
    <r>
      <rPr>
        <b/>
        <i/>
        <sz val="8"/>
        <color theme="1"/>
        <rFont val="맑은 고딕"/>
        <family val="3"/>
        <charset val="129"/>
        <scheme val="minor"/>
      </rPr>
      <t xml:space="preserve"> 평가</t>
    </r>
    <phoneticPr fontId="8" type="noConversion"/>
  </si>
  <si>
    <t>진행절차:</t>
    <phoneticPr fontId="3" type="noConversion"/>
  </si>
  <si>
    <t>[ 작성 예시 ]</t>
    <phoneticPr fontId="8" type="noConversion"/>
  </si>
  <si>
    <t>부서</t>
    <phoneticPr fontId="8" type="noConversion"/>
  </si>
  <si>
    <t>성명</t>
  </si>
  <si>
    <t>NO</t>
    <phoneticPr fontId="8" type="noConversion"/>
  </si>
  <si>
    <t>업무구분</t>
    <phoneticPr fontId="8" type="noConversion"/>
  </si>
  <si>
    <t>산출물</t>
    <phoneticPr fontId="8" type="noConversion"/>
  </si>
  <si>
    <t>캡쳐</t>
    <phoneticPr fontId="8" type="noConversion"/>
  </si>
  <si>
    <t>생산팀/자재관리</t>
    <phoneticPr fontId="37" type="noConversion"/>
  </si>
  <si>
    <t>ㅇㅇㅇ</t>
  </si>
  <si>
    <t>본물량 자재발주</t>
    <phoneticPr fontId="37" type="noConversion"/>
  </si>
  <si>
    <t>자재발주서</t>
    <phoneticPr fontId="37" type="noConversion"/>
  </si>
  <si>
    <t>1_1</t>
    <phoneticPr fontId="37" type="noConversion"/>
  </si>
  <si>
    <t>생산팀 구매요청서 작성해서 올림(B2B현장은 매달 초 전체적으로 올림) 부분적으로 추가 되는 현장은 그때그때 재고수량감안해서 진행</t>
    <phoneticPr fontId="37" type="noConversion"/>
  </si>
  <si>
    <t>1_2</t>
    <phoneticPr fontId="37" type="noConversion"/>
  </si>
  <si>
    <t>합지,박스, 볼트 및 다수 (컨버터,모듈 제외)의 부자재 발주를 진행한다. 부피가 큰 자재나 생산에 필수적으로 들어가는 자재는 업체별 일정표를 따로 기재한다.</t>
    <phoneticPr fontId="37" type="noConversion"/>
  </si>
  <si>
    <t xml:space="preserve">주요 규격이 있는 경우(AL판, 반사지, BOX 등)          
1mm의 오차가 발생해도 문제가 생기기 때문에 꼭 발주서 발송 전 이상확인을 하도록 한다     </t>
    <phoneticPr fontId="37" type="noConversion"/>
  </si>
  <si>
    <t>ERP등록업무</t>
    <phoneticPr fontId="37" type="noConversion"/>
  </si>
  <si>
    <t>1_3</t>
    <phoneticPr fontId="37" type="noConversion"/>
  </si>
  <si>
    <t>수취한 명세서와 정리한 입고대장을 기초로 ERP등록을 한다.                         기본적인 화면은 발주등록(공장), 입고의뢰등록, 구매입고등록 총 3화면을 이용하여 실행한다.                                                                                         품목 상에 품목의 ERP코드를 입력하거나 검색하여 맞는 품목을 입력하고 발주량에 입고된 수량, 단가에 개당 단가 정보를 입력한다</t>
    <phoneticPr fontId="37" type="noConversion"/>
  </si>
  <si>
    <t>프레임 구매요청</t>
    <phoneticPr fontId="37" type="noConversion"/>
  </si>
  <si>
    <t>구매요청서</t>
    <phoneticPr fontId="37" type="noConversion"/>
  </si>
  <si>
    <t>2_1</t>
    <phoneticPr fontId="37" type="noConversion"/>
  </si>
  <si>
    <t>프레임실에서 현장별 필요한 프레임자재 구매요청서 올리면 금형번호 및 필요수량확인 후 마곡 구매팀에게 자재발주 요청</t>
    <phoneticPr fontId="37" type="noConversion"/>
  </si>
  <si>
    <t>샘플하우스 및 AS자재 구매요청</t>
    <phoneticPr fontId="37" type="noConversion"/>
  </si>
  <si>
    <t>구매팀 구매의뢰서</t>
    <phoneticPr fontId="37" type="noConversion"/>
  </si>
  <si>
    <t>3_1</t>
    <phoneticPr fontId="37" type="noConversion"/>
  </si>
  <si>
    <t>샘플 및 AS팀에서 필요한 자재 요청</t>
    <phoneticPr fontId="37" type="noConversion"/>
  </si>
  <si>
    <t>3_2</t>
    <phoneticPr fontId="37" type="noConversion"/>
  </si>
  <si>
    <t>해당품목 BOM확인후 컨88, 모듈 정확한 사양확인 후 구매의뢰서 작성하여 88 구매팀에게 발주요청</t>
    <phoneticPr fontId="37" type="noConversion"/>
  </si>
  <si>
    <t>자재일정체크</t>
    <phoneticPr fontId="37" type="noConversion"/>
  </si>
  <si>
    <t>업체별 자재일정표</t>
    <phoneticPr fontId="37" type="noConversion"/>
  </si>
  <si>
    <t>4_1</t>
    <phoneticPr fontId="37" type="noConversion"/>
  </si>
  <si>
    <t xml:space="preserve">생산계획서기준으로 주 단위로 자재일정체크 및 업체독촉 </t>
    <phoneticPr fontId="37" type="noConversion"/>
  </si>
  <si>
    <t>4_2</t>
    <phoneticPr fontId="37" type="noConversion"/>
  </si>
  <si>
    <t>컨**,모**,박스,합지 및 부자재 매월 필요자재 및 자재일정표 업체와 공유하여 진행</t>
    <phoneticPr fontId="37" type="noConversion"/>
  </si>
  <si>
    <t>업체대응</t>
    <phoneticPr fontId="37" type="noConversion"/>
  </si>
  <si>
    <t>5_1</t>
    <phoneticPr fontId="37" type="noConversion"/>
  </si>
  <si>
    <t>불량 자재입고 및 수량 불일치 시 업체대응 및 확인업무</t>
    <phoneticPr fontId="37" type="noConversion"/>
  </si>
  <si>
    <t>입고업무</t>
    <phoneticPr fontId="37" type="noConversion"/>
  </si>
  <si>
    <t>명세서</t>
    <phoneticPr fontId="37" type="noConversion"/>
  </si>
  <si>
    <t>6_1</t>
    <phoneticPr fontId="37" type="noConversion"/>
  </si>
  <si>
    <t>자재입고 시 자재파악하여 라인별 분리업무 하여 라인별 담당자에게 전달해주고 명세서에 담당자 서명</t>
    <phoneticPr fontId="37" type="noConversion"/>
  </si>
  <si>
    <t>ERP입고업무</t>
    <phoneticPr fontId="37" type="noConversion"/>
  </si>
  <si>
    <t>7_1</t>
    <phoneticPr fontId="37" type="noConversion"/>
  </si>
  <si>
    <t xml:space="preserve"> ERP입고업무
      수취한 명세서와 자재발주서를 기초로 ERP등록을 한다.
    (자재발주서와 명세서 수량 동일한지 확인)</t>
    <phoneticPr fontId="37" type="noConversion"/>
  </si>
  <si>
    <t>7_2</t>
    <phoneticPr fontId="37" type="noConversion"/>
  </si>
  <si>
    <t>입고의뢰등록화면에 품목이 뜨면 수량이상유무 확인 후 저장버튼을  누른다.</t>
    <phoneticPr fontId="37" type="noConversion"/>
  </si>
  <si>
    <t>7_3</t>
    <phoneticPr fontId="37" type="noConversion"/>
  </si>
  <si>
    <t>구매입고등록 화면에서는 조회 버튼을 눌러 품목을 띄운 후 입고일자 지정 후 양품적용 버튼을 누른 후 저장버튼을 누른다.
 위 과정을 거쳐야 최종적으로 자재가 생산ERP 항목에서 사용할 수 있게 입고등록이 완료된다.</t>
    <phoneticPr fontId="37" type="noConversion"/>
  </si>
  <si>
    <t>일일정리업무</t>
    <phoneticPr fontId="37" type="noConversion"/>
  </si>
  <si>
    <t>입고대장</t>
    <phoneticPr fontId="37" type="noConversion"/>
  </si>
  <si>
    <t>8_1</t>
    <phoneticPr fontId="37" type="noConversion"/>
  </si>
  <si>
    <t>수취한 명세서를 기준으로 입고 자재업체명, 현장명, 품명, 규격, 입고수량, 입고방법, 확인자(각 반 서명인), ERP발주번호 순으로 작성한다.    
1일 평균 10품목 이상이 입고되기 때문에 오전 정리 / 오후 퇴근 전 정리 총 2회에 걸쳐 작성하는 것이 편하다.</t>
    <phoneticPr fontId="37" type="noConversion"/>
  </si>
  <si>
    <t>마감시 중요한 자료이기때문에 정확한정리가 필요</t>
    <phoneticPr fontId="37" type="noConversion"/>
  </si>
  <si>
    <t>월마감업무</t>
    <phoneticPr fontId="37" type="noConversion"/>
  </si>
  <si>
    <t>매입장</t>
    <phoneticPr fontId="37" type="noConversion"/>
  </si>
  <si>
    <t>9_1</t>
    <phoneticPr fontId="37" type="noConversion"/>
  </si>
  <si>
    <t xml:space="preserve">업체로부터 청구서(마감서)를 수취하며 위 청구서 와 입고대장을 교차검증하여 이상이 없는 지 확인하도록 한다. 만약 이상이 있을 경우 해당업체 마감담당자와 연락하여 이상을 알려주고 수정청구서를 수취하도록 한다.                                            </t>
    <phoneticPr fontId="37" type="noConversion"/>
  </si>
  <si>
    <t>수기계산서 또는 업체 프로그램 이상으로 전자세금계산서를 받지 못 하는 경우가 있는데 이 경우는 후술함.</t>
    <phoneticPr fontId="37" type="noConversion"/>
  </si>
  <si>
    <t>9_2</t>
    <phoneticPr fontId="37" type="noConversion"/>
  </si>
  <si>
    <t>청구서에 이상이 없을 경우 엑셀파일 정리로 단계를 넘어간다.                       업체 별로 입고품목, 단가를 기입하여 금액을 확인하고 금액 이상유무가 최종 없을 시 해당업체에 연락해 계산서 발행 요청을 실시한다.</t>
    <phoneticPr fontId="37" type="noConversion"/>
  </si>
  <si>
    <t>9_3</t>
    <phoneticPr fontId="37" type="noConversion"/>
  </si>
  <si>
    <t xml:space="preserve"> 계산서 발행 시 주의할 점은 공주공장 사업자 번호로 발행해야 한다 는 것이며(13****262),
 계산서 발행은 마감 월의 말일로 요청하며 전자세금계산서는                ***@***.co.kr 로 발행을 요청한다(거의 대부분 ja***x 메일로 전송한다)
   </t>
    <phoneticPr fontId="37" type="noConversion"/>
  </si>
  <si>
    <t>수기계산서 또는 업체 프로그램 이상으로 전자세금계산서를 받지 못하는 경우가 있는 데, 이 경우는 후술함</t>
    <phoneticPr fontId="37" type="noConversion"/>
  </si>
  <si>
    <t>ERP마감등록</t>
    <phoneticPr fontId="37" type="noConversion"/>
  </si>
  <si>
    <t>10_1</t>
    <phoneticPr fontId="37" type="noConversion"/>
  </si>
  <si>
    <t xml:space="preserve">ERP마감등록은  매입등록, 매입관리 두 창 을 이용하여 진행한다.                        마감 시 사업장은 원주사업장, 부가세사업장은 마곡(공주_본사), 처리일자는 해당업체에서 계산서를 발행한 날짜(X월31일)를 선택한다.
기본 입력이 완료되면 우상단 입고적용버튼을 눌러 매입등록 추가  </t>
    <phoneticPr fontId="37" type="noConversion"/>
  </si>
  <si>
    <t>10_2</t>
    <phoneticPr fontId="37" type="noConversion"/>
  </si>
  <si>
    <t>매입등록이 완료된 거래업체는 매입관리로  넘어오게 된다.
 여기서 종료되는 것이 아니라 최종적으로 순번 옆 체크 창에 체크를  한 후 미결전표처리 버튼을 눌러 노란색 바탕으로 항목이 변경되어야 ERP 매입마감이 종료가 된다.</t>
    <phoneticPr fontId="37" type="noConversion"/>
  </si>
  <si>
    <t>2026년</t>
    <phoneticPr fontId="8" type="noConversion"/>
  </si>
  <si>
    <t>목표</t>
  </si>
  <si>
    <t>가중치</t>
  </si>
  <si>
    <t>평가방법</t>
    <phoneticPr fontId="3" type="noConversion"/>
  </si>
  <si>
    <t>실적</t>
    <phoneticPr fontId="8" type="noConversion"/>
  </si>
  <si>
    <t>평가</t>
    <phoneticPr fontId="40" type="noConversion"/>
  </si>
  <si>
    <t>부서</t>
    <phoneticPr fontId="40" type="noConversion"/>
  </si>
  <si>
    <t>담당</t>
    <phoneticPr fontId="40" type="noConversion"/>
  </si>
  <si>
    <t>직군</t>
    <phoneticPr fontId="40" type="noConversion"/>
  </si>
  <si>
    <t>분류</t>
    <phoneticPr fontId="40" type="noConversion"/>
  </si>
  <si>
    <t>유형</t>
    <phoneticPr fontId="8" type="noConversion"/>
  </si>
  <si>
    <t>평가항목</t>
  </si>
  <si>
    <t>평가 지표</t>
  </si>
  <si>
    <t>단위</t>
  </si>
  <si>
    <t>기여도</t>
    <phoneticPr fontId="3" type="noConversion"/>
  </si>
  <si>
    <t>평가기준 &amp; 산출식</t>
    <phoneticPr fontId="40" type="noConversion"/>
  </si>
  <si>
    <t>점수</t>
    <phoneticPr fontId="8" type="noConversion"/>
  </si>
  <si>
    <t>1차</t>
    <phoneticPr fontId="40" type="noConversion"/>
  </si>
  <si>
    <t>2차</t>
  </si>
  <si>
    <t>3차</t>
  </si>
  <si>
    <t>총</t>
    <phoneticPr fontId="8" type="noConversion"/>
  </si>
  <si>
    <t>평점</t>
    <phoneticPr fontId="8" type="noConversion"/>
  </si>
  <si>
    <t>소계</t>
    <phoneticPr fontId="8" type="noConversion"/>
  </si>
  <si>
    <t>환산</t>
    <phoneticPr fontId="40" type="noConversion"/>
  </si>
  <si>
    <t>이창용</t>
  </si>
  <si>
    <t>조직</t>
  </si>
  <si>
    <t>협업</t>
  </si>
  <si>
    <t>비계량</t>
    <phoneticPr fontId="3" type="noConversion"/>
  </si>
  <si>
    <t>건</t>
    <phoneticPr fontId="3" type="noConversion"/>
  </si>
  <si>
    <t>다면평가</t>
    <phoneticPr fontId="3" type="noConversion"/>
  </si>
  <si>
    <t>조직문화 저해 등 건수</t>
    <phoneticPr fontId="3" type="noConversion"/>
  </si>
  <si>
    <t>규정 등 위반 건수</t>
    <phoneticPr fontId="3" type="noConversion"/>
  </si>
  <si>
    <t>세이프웨어 개발자 직무별 KPI 체계</t>
  </si>
  <si>
    <t>세이프웨어는 일반 IT 서비스 기업과 다르게:</t>
  </si>
  <si>
    <t>산업안전</t>
  </si>
  <si>
    <t>AI 예측</t>
  </si>
  <si>
    <t>웨어러블</t>
  </si>
  <si>
    <t>의료/병원</t>
  </si>
  <si>
    <t>SaaS 플랫폼</t>
  </si>
  <si>
    <t>실시간 모니터링</t>
  </si>
  <si>
    <t>이 결합된 구조이므로</t>
  </si>
  <si>
    <t>단순 “개발 완료율” KPI만으로는 부족합니다.</t>
  </si>
  <si>
    <t>최근 우수 Tech/AI/Healthcare 기업은 개발자 KPI를 아래 기준으로 나눕니다.</t>
  </si>
  <si>
    <t>KPI 영역</t>
  </si>
  <si>
    <t>의미</t>
  </si>
  <si>
    <t>Delivery</t>
  </si>
  <si>
    <t>일정/개발 실행</t>
  </si>
  <si>
    <t>Quality</t>
  </si>
  <si>
    <t>품질/안정성</t>
  </si>
  <si>
    <t>Product Impact</t>
  </si>
  <si>
    <t>실제 서비스 영향</t>
  </si>
  <si>
    <t>Collaboration</t>
  </si>
  <si>
    <t>Innovation</t>
  </si>
  <si>
    <t>개선/자동화/AI</t>
  </si>
  <si>
    <t>1. 개발 직무 체계 (추천)</t>
  </si>
  <si>
    <t>직무</t>
  </si>
  <si>
    <t>역할</t>
  </si>
  <si>
    <t>Backend Developer</t>
  </si>
  <si>
    <t>서버/API</t>
  </si>
  <si>
    <t>Frontend Developer</t>
  </si>
  <si>
    <t>Web/UI</t>
  </si>
  <si>
    <t>Mobile Developer</t>
  </si>
  <si>
    <t>App</t>
  </si>
  <si>
    <t>AI Engineer</t>
  </si>
  <si>
    <t>AI/ML</t>
  </si>
  <si>
    <t>Data Engineer</t>
  </si>
  <si>
    <t>데이터</t>
  </si>
  <si>
    <t>DevOps/Cloud</t>
  </si>
  <si>
    <t>인프라</t>
  </si>
  <si>
    <t>QA Engineer</t>
  </si>
  <si>
    <t>품질</t>
  </si>
  <si>
    <t>Embedded/Firmware</t>
  </si>
  <si>
    <t>디바이스</t>
  </si>
  <si>
    <t>Product Engineer</t>
  </si>
  <si>
    <t>제품 통합</t>
  </si>
  <si>
    <t>Security Engineer</t>
  </si>
  <si>
    <t>보안</t>
  </si>
  <si>
    <t>2. 공통 KPI 프레임</t>
  </si>
  <si>
    <t>영역</t>
  </si>
  <si>
    <t>비중</t>
  </si>
  <si>
    <t>개발 성과</t>
  </si>
  <si>
    <t>운영 안정성</t>
  </si>
  <si>
    <t>혁신/개선</t>
  </si>
  <si>
    <t>3. Backend Developer KPI</t>
  </si>
  <si>
    <t>(세이프웨어 핵심 중요)</t>
  </si>
  <si>
    <t>KPI</t>
  </si>
  <si>
    <t>목표 예시</t>
  </si>
  <si>
    <t>API 개발 완료율</t>
  </si>
  <si>
    <t>API 응답속도</t>
  </si>
  <si>
    <t>300ms 이하</t>
  </si>
  <si>
    <t>서버 장애 대응시간</t>
  </si>
  <si>
    <t>30분 이하</t>
  </si>
  <si>
    <t>코드리뷰 반영률</t>
  </si>
  <si>
    <t>Critical Bug</t>
  </si>
  <si>
    <t>0건</t>
  </si>
  <si>
    <t>DB 성능 개선</t>
  </si>
  <si>
    <t>20% 향상</t>
  </si>
  <si>
    <t>문서화 완료율</t>
  </si>
  <si>
    <t>자동화 구축</t>
  </si>
  <si>
    <t>1건 이상</t>
  </si>
  <si>
    <t>4. Frontend Developer KPI</t>
  </si>
  <si>
    <t>화면 개발 일정 준수율</t>
  </si>
  <si>
    <t>UI 오류 감소율</t>
  </si>
  <si>
    <t>페이지 로딩속도</t>
  </si>
  <si>
    <t>2초 이하</t>
  </si>
  <si>
    <t>반응형 대응률</t>
  </si>
  <si>
    <t>디자인 반영 정확도</t>
  </si>
  <si>
    <t>사용자 오류 감소</t>
  </si>
  <si>
    <t>Accessibility 적용률</t>
  </si>
  <si>
    <t>5. Mobile App Developer KPI</t>
  </si>
  <si>
    <t>(REDY/산업안전 핵심)</t>
  </si>
  <si>
    <t>Crash Free Rate</t>
  </si>
  <si>
    <t>앱 응답속도</t>
  </si>
  <si>
    <t>배포 성공률</t>
  </si>
  <si>
    <t>배터리 최적화</t>
  </si>
  <si>
    <t>20% 개선</t>
  </si>
  <si>
    <t>BLE 연결 안정성</t>
  </si>
  <si>
    <t>앱스토어 이슈 대응</t>
  </si>
  <si>
    <t>24시간 이내</t>
  </si>
  <si>
    <t>6. AI Engineer KPI</t>
  </si>
  <si>
    <t>(세이프웨어 미래 핵심)</t>
  </si>
  <si>
    <t>AI 정확도</t>
  </si>
  <si>
    <t>False Alarm 감소</t>
  </si>
  <si>
    <t>데이터셋 확보</t>
  </si>
  <si>
    <t>10만건</t>
  </si>
  <si>
    <t>모델 업데이트 주기</t>
  </si>
  <si>
    <t>월 1회</t>
  </si>
  <si>
    <t>추론속도 개선</t>
  </si>
  <si>
    <t>AI 기능 상용화</t>
  </si>
  <si>
    <t>2건</t>
  </si>
  <si>
    <t>논문/특허</t>
  </si>
  <si>
    <t>연 1건</t>
  </si>
  <si>
    <t>7. Data Engineer KPI</t>
  </si>
  <si>
    <t>데이터 파이프라인 안정성</t>
  </si>
  <si>
    <t>ETL 자동화율</t>
  </si>
  <si>
    <t>데이터 오류율</t>
  </si>
  <si>
    <t>1% 이하</t>
  </si>
  <si>
    <t>데이터 적재속도</t>
  </si>
  <si>
    <t>30% 개선</t>
  </si>
  <si>
    <t>로그 수집 안정성</t>
  </si>
  <si>
    <t>데이터 품질 모니터링</t>
  </si>
  <si>
    <t>구축 완료</t>
  </si>
  <si>
    <t>8. DevOps / Cloud Engineer KPI</t>
  </si>
  <si>
    <t>시스템 가동률</t>
  </si>
  <si>
    <t>배포 자동화율</t>
  </si>
  <si>
    <t>서버 복구시간</t>
  </si>
  <si>
    <t>클라우드 비용 절감</t>
  </si>
  <si>
    <t>보안취약점 대응</t>
  </si>
  <si>
    <t>모니터링 구축률</t>
  </si>
  <si>
    <t>장애 예방 건수</t>
  </si>
  <si>
    <t>분기 2건</t>
  </si>
  <si>
    <t>9. QA Engineer KPI</t>
  </si>
  <si>
    <t>(의료/안전에서 매우 중요)</t>
  </si>
  <si>
    <t>테스트 커버리지</t>
  </si>
  <si>
    <t>결함 검출률</t>
  </si>
  <si>
    <t>재오픈 버그율</t>
  </si>
  <si>
    <t>5% 이하</t>
  </si>
  <si>
    <t>테스트 자동화율</t>
  </si>
  <si>
    <t>Release QA Pass</t>
  </si>
  <si>
    <t>인증 대응 성공률</t>
  </si>
  <si>
    <t>Critical 이슈 사전 차단</t>
  </si>
  <si>
    <t>10. Embedded/Firmware KPI</t>
  </si>
  <si>
    <t>(웨어러블 중요)</t>
  </si>
  <si>
    <t>BLE 연결 성공률</t>
  </si>
  <si>
    <t>배터리 효율 개선</t>
  </si>
  <si>
    <t>센서 데이터 정확도</t>
  </si>
  <si>
    <t>Firmware 장애율</t>
  </si>
  <si>
    <t>OTA 성공률</t>
  </si>
  <si>
    <t>디바이스 안정성</t>
  </si>
  <si>
    <t>11. Security Engineer KPI</t>
  </si>
  <si>
    <t>보안취약점 제거율</t>
  </si>
  <si>
    <t>침해사고</t>
  </si>
  <si>
    <t>개인정보 점검</t>
  </si>
  <si>
    <t>인증 대응</t>
  </si>
  <si>
    <t>완료</t>
  </si>
  <si>
    <t>로그 감사 체계</t>
  </si>
  <si>
    <t>구축</t>
  </si>
  <si>
    <t>보안교육</t>
  </si>
  <si>
    <t>분기 1회</t>
  </si>
  <si>
    <t>12. 팀장 KPI 추가 항목</t>
  </si>
  <si>
    <t>팀장은 개인 KPI 외 아래를 추가합니다.</t>
  </si>
  <si>
    <t>팀 일정 준수율</t>
  </si>
  <si>
    <t>인력 생산성</t>
  </si>
  <si>
    <t>향상</t>
  </si>
  <si>
    <t>이직률 관리</t>
  </si>
  <si>
    <t>10% 이하</t>
  </si>
  <si>
    <t>코드 품질 향상</t>
  </si>
  <si>
    <t>지속 개선</t>
  </si>
  <si>
    <t>협업 만족도</t>
  </si>
  <si>
    <t>4.5 이상</t>
  </si>
  <si>
    <t>후배 육성</t>
  </si>
  <si>
    <t>13. 최근 Tech기업 KPI 트렌드</t>
  </si>
  <si>
    <t>과거</t>
  </si>
  <si>
    <t>“몇 개 만들었나”</t>
  </si>
  <si>
    <t>↓</t>
  </si>
  <si>
    <t>현재</t>
  </si>
  <si>
    <t>“서비스에 어떤 영향을 줬나”</t>
  </si>
  <si>
    <t>최근 핵심 KPI 특징</t>
  </si>
  <si>
    <t>트렌드</t>
  </si>
  <si>
    <t>Product KPI 연결</t>
  </si>
  <si>
    <t>사용자 영향</t>
  </si>
  <si>
    <t>장애/안정성 강화</t>
  </si>
  <si>
    <t>SaaS 필수</t>
  </si>
  <si>
    <t>협업 평가 확대</t>
  </si>
  <si>
    <t>Agile 조직</t>
  </si>
  <si>
    <t>자동화 중요</t>
  </si>
  <si>
    <t>인건비 절감</t>
  </si>
  <si>
    <t>데이터 기반 평가</t>
  </si>
  <si>
    <t>객관성</t>
  </si>
  <si>
    <t>AI 기여 반영</t>
  </si>
  <si>
    <t>미래가치</t>
  </si>
  <si>
    <t>14. 세이프웨어에서 특히 중요한 KPI</t>
  </si>
  <si>
    <t>이유</t>
  </si>
  <si>
    <t>False Alarm</t>
  </si>
  <si>
    <t>실제 고객 이탈</t>
  </si>
  <si>
    <t>실시간 처리</t>
  </si>
  <si>
    <t>안전 핵심</t>
  </si>
  <si>
    <t>BLE 안정성</t>
  </si>
  <si>
    <t>웨어러블 핵심</t>
  </si>
  <si>
    <t>Alert 속도</t>
  </si>
  <si>
    <t>생명/안전</t>
  </si>
  <si>
    <t>Dashboard 안정성</t>
  </si>
  <si>
    <t>병원 운영</t>
  </si>
  <si>
    <t>Crash Free</t>
  </si>
  <si>
    <t>현장 신뢰</t>
  </si>
  <si>
    <t>15. 절대 비추천 KPI</t>
  </si>
  <si>
    <t>코드라인 수</t>
  </si>
  <si>
    <t>의미 없음</t>
  </si>
  <si>
    <t>야근시간</t>
  </si>
  <si>
    <t>역효과</t>
  </si>
  <si>
    <t>기능 개수만</t>
  </si>
  <si>
    <t>품질 저하</t>
  </si>
  <si>
    <t>버그 개수만</t>
  </si>
  <si>
    <t>회피 행동</t>
  </si>
  <si>
    <t>속도만 강조</t>
  </si>
  <si>
    <t>기술부채 증가</t>
  </si>
  <si>
    <t>16. 추천 평가등급 구조</t>
  </si>
  <si>
    <t>점수</t>
  </si>
  <si>
    <t>등급</t>
  </si>
  <si>
    <t>95+</t>
  </si>
  <si>
    <t>S</t>
  </si>
  <si>
    <t>85~94</t>
  </si>
  <si>
    <t>A</t>
  </si>
  <si>
    <t>75~84</t>
  </si>
  <si>
    <t>65~74</t>
  </si>
  <si>
    <t>C</t>
  </si>
  <si>
    <t>~64</t>
  </si>
  <si>
    <t>D</t>
  </si>
  <si>
    <t>17. 성과급 연계 예시</t>
  </si>
  <si>
    <t>인센티브</t>
  </si>
  <si>
    <t>200~300%</t>
  </si>
  <si>
    <t>없음</t>
  </si>
  <si>
    <t>18. 실제 추천 운영 방식</t>
  </si>
  <si>
    <t>연간</t>
  </si>
  <si>
    <t>전략 KPI</t>
  </si>
  <si>
    <t>OKR</t>
  </si>
  <si>
    <t>월간</t>
  </si>
  <si>
    <t>Sprint KPI</t>
  </si>
  <si>
    <t>주간</t>
  </si>
  <si>
    <t>Scrum 운영</t>
  </si>
  <si>
    <t>Jira</t>
  </si>
  <si>
    <t>GitHub/GitLab</t>
  </si>
  <si>
    <t>CI/CD</t>
  </si>
  <si>
    <t>Datadog/Grafana</t>
  </si>
  <si>
    <t>KPI Dashboard</t>
  </si>
  <si>
    <t>HR 평가 연동</t>
  </si>
  <si>
    <t>세이프웨어 디자인본부 KPI 템플릿 (엑셀 구조 수준)</t>
  </si>
  <si>
    <t>세이프웨어의 디자인 조직은 일반 제조업 디자인팀이 아니라 아래 역할을 동시에 수행합니다.</t>
  </si>
  <si>
    <t>산업안전 UX</t>
  </si>
  <si>
    <t>병원/고령층 UX</t>
  </si>
  <si>
    <t>모바일 App UX</t>
  </si>
  <si>
    <t>관제 Dashboard</t>
  </si>
  <si>
    <t>브랜드/IR 디자인</t>
  </si>
  <si>
    <t>SaaS Product UX</t>
  </si>
  <si>
    <t>AI Alert UX</t>
  </si>
  <si>
    <t>따라서 단순 “산출물 개수” 중심 KPI는 적합하지 않습니다.</t>
  </si>
  <si>
    <t>최근 우수 SaaS/헬스케어 기업은 디자인 KPI를 아래 5개 축으로 운영합니다.</t>
  </si>
  <si>
    <t>핵심 목적</t>
  </si>
  <si>
    <t>UX 성과</t>
  </si>
  <si>
    <t>실제 사용자 개선</t>
  </si>
  <si>
    <t>제품 기여</t>
  </si>
  <si>
    <t>서비스 성과 연결</t>
  </si>
  <si>
    <t>디자인 운영</t>
  </si>
  <si>
    <t>생산성/표준화</t>
  </si>
  <si>
    <t>개발/Product 연계</t>
  </si>
  <si>
    <t>혁신</t>
  </si>
  <si>
    <t>신규 UX/AI 경험</t>
  </si>
  <si>
    <t>1. 디자인본부 KPI 구조 (권장 비중)</t>
  </si>
  <si>
    <t>UX/사용성</t>
  </si>
  <si>
    <t>제품/사업 기여</t>
  </si>
  <si>
    <t>혁신/브랜드</t>
  </si>
  <si>
    <t>2. 엑셀 시트 구조</t>
  </si>
  <si>
    <t>시트명</t>
  </si>
  <si>
    <t>내용</t>
  </si>
  <si>
    <t>KPI Summary</t>
  </si>
  <si>
    <t>본부 KPI 현황</t>
  </si>
  <si>
    <t>UX KPI</t>
  </si>
  <si>
    <t>사용자경험 지표</t>
  </si>
  <si>
    <t>Product KPI</t>
  </si>
  <si>
    <t>제품성과 연계</t>
  </si>
  <si>
    <t>Design Ops</t>
  </si>
  <si>
    <t>디자인시스템</t>
  </si>
  <si>
    <t>개인 KPI</t>
  </si>
  <si>
    <t>디자이너 평가</t>
  </si>
  <si>
    <t>VOC Tracker</t>
  </si>
  <si>
    <t>고객불만 추적</t>
  </si>
  <si>
    <t>Dashboard</t>
  </si>
  <si>
    <t>경영진 보고용</t>
  </si>
  <si>
    <t>Grade Matrix</t>
  </si>
  <si>
    <t>등급 산정</t>
  </si>
  <si>
    <t>3. KPI Summary 시트 예시</t>
  </si>
  <si>
    <t>구분</t>
  </si>
  <si>
    <t>실적</t>
  </si>
  <si>
    <t>달성률</t>
  </si>
  <si>
    <t>UX</t>
  </si>
  <si>
    <t>Task 완료시간 감소</t>
  </si>
  <si>
    <t>사용자 오류율 감소</t>
  </si>
  <si>
    <t>Product</t>
  </si>
  <si>
    <t>기능 사용률 증가</t>
  </si>
  <si>
    <t>사용자 Retention</t>
  </si>
  <si>
    <t>운영</t>
  </si>
  <si>
    <t>디자인 시스템 구축</t>
  </si>
  <si>
    <t>컴포넌트 재사용률</t>
  </si>
  <si>
    <t>개발 수정 요청 감소</t>
  </si>
  <si>
    <t>신규 UX 제안</t>
  </si>
  <si>
    <t>5건</t>
  </si>
  <si>
    <t>6건</t>
  </si>
  <si>
    <t>4. 세이프웨어형 디자인 KPI 추천</t>
  </si>
  <si>
    <t>A. 병원/고령층 UX KPI</t>
  </si>
  <si>
    <t>설명</t>
  </si>
  <si>
    <t>클릭 수 감소</t>
  </si>
  <si>
    <t>고령층 사용성</t>
  </si>
  <si>
    <t>화면 이해시간</t>
  </si>
  <si>
    <t>의료현장 중요</t>
  </si>
  <si>
    <t>알림 인지속도</t>
  </si>
  <si>
    <t>위험 대응</t>
  </si>
  <si>
    <t>사용자 오류율</t>
  </si>
  <si>
    <t>실제 운영 안정성</t>
  </si>
  <si>
    <t>교육시간 감소</t>
  </si>
  <si>
    <t>도입효율</t>
  </si>
  <si>
    <t>B. 산업안전 UX KPI</t>
  </si>
  <si>
    <t>위험 경고 인지시간</t>
  </si>
  <si>
    <t>핵심 경쟁력</t>
  </si>
  <si>
    <t>현장 사용 성공률</t>
  </si>
  <si>
    <t>실제 현장성</t>
  </si>
  <si>
    <t>야외 가독성 점수</t>
  </si>
  <si>
    <t>PPE 환경 고려</t>
  </si>
  <si>
    <t>Alert 반응시간</t>
  </si>
  <si>
    <t>안전 KPI</t>
  </si>
  <si>
    <t>현장 VOC 감소</t>
  </si>
  <si>
    <t>고객 만족</t>
  </si>
  <si>
    <t>C. SaaS/Product KPI</t>
  </si>
  <si>
    <t>DAU/MAU 개선</t>
  </si>
  <si>
    <t>서비스 활성화</t>
  </si>
  <si>
    <t>기능 사용률</t>
  </si>
  <si>
    <t>UX 효과</t>
  </si>
  <si>
    <t>Retention</t>
  </si>
  <si>
    <t>반복수익 연결</t>
  </si>
  <si>
    <t>이탈률 감소</t>
  </si>
  <si>
    <t>UX 품질</t>
  </si>
  <si>
    <t>전환율</t>
  </si>
  <si>
    <t>사업기여</t>
  </si>
  <si>
    <t>D. Design Ops KPI</t>
  </si>
  <si>
    <t>디자인 시스템 구축률</t>
  </si>
  <si>
    <t>표준화</t>
  </si>
  <si>
    <t>생산성</t>
  </si>
  <si>
    <t>Figma 라이브러리 적용률</t>
  </si>
  <si>
    <t>운영 효율</t>
  </si>
  <si>
    <t>디자인 QA Pass율</t>
  </si>
  <si>
    <t>개발 핸드오프 오류 감소</t>
  </si>
  <si>
    <t>5. 조직별 KPI Cascading 구조</t>
  </si>
  <si>
    <t>CDO / 디자인본부장</t>
  </si>
  <si>
    <t>UX 경쟁력 확보</t>
  </si>
  <si>
    <t>UX 만족도</t>
  </si>
  <si>
    <t>플랫폼 일관성</t>
  </si>
  <si>
    <t>디자인 시스템</t>
  </si>
  <si>
    <t>브랜드 강화</t>
  </si>
  <si>
    <t>고객 인지도</t>
  </si>
  <si>
    <t>UX팀장</t>
  </si>
  <si>
    <t>사용성 개선</t>
  </si>
  <si>
    <t>오류율 감소</t>
  </si>
  <si>
    <t>병원 UX 개선</t>
  </si>
  <si>
    <t>Task 성공률</t>
  </si>
  <si>
    <t>고객경험 향상</t>
  </si>
  <si>
    <t>VOC 감소</t>
  </si>
  <si>
    <t>Product Designer</t>
  </si>
  <si>
    <t>기능 UX 개선</t>
  </si>
  <si>
    <t>사용률 증가</t>
  </si>
  <si>
    <t>Flow 최적화</t>
  </si>
  <si>
    <t>클릭수 감소</t>
  </si>
  <si>
    <t>개발 수정 감소</t>
  </si>
  <si>
    <t>BX/브랜드 디자이너</t>
  </si>
  <si>
    <t>브랜드 일관성</t>
  </si>
  <si>
    <t>가이드 적용률</t>
  </si>
  <si>
    <t>IR 지원</t>
  </si>
  <si>
    <t>제작 적시성</t>
  </si>
  <si>
    <t>전시/홍보</t>
  </si>
  <si>
    <t>리드 유입</t>
  </si>
  <si>
    <t>6. 개인 KPI 예시 (UX 디자이너)</t>
  </si>
  <si>
    <t>디자인 시스템 활용</t>
  </si>
  <si>
    <t>고객</t>
  </si>
  <si>
    <t>VOC 해결</t>
  </si>
  <si>
    <t>월 5건</t>
  </si>
  <si>
    <t>UX 개선 제안</t>
  </si>
  <si>
    <t>분기 1건</t>
  </si>
  <si>
    <t>7. 최근 디자인 KPI 트렌드 (중요)</t>
  </si>
  <si>
    <t>최근 좋은 디자인 조직은:</t>
  </si>
  <si>
    <t>“예쁘게 만드는 조직”</t>
  </si>
  <si>
    <t>“사업성과를 만드는 조직”</t>
  </si>
  <si>
    <t>으로 바뀌고 있습니다.</t>
  </si>
  <si>
    <t>8. 최근 SaaS/AI 기업 디자인 KPI 특징</t>
  </si>
  <si>
    <t>UX 데이터 기반</t>
  </si>
  <si>
    <t>감이 아니라 데이터</t>
  </si>
  <si>
    <t>Product KPI 연계</t>
  </si>
  <si>
    <t>실제 매출 영향</t>
  </si>
  <si>
    <t>Retention 중심</t>
  </si>
  <si>
    <t>Design Ops 강화</t>
  </si>
  <si>
    <t>생산성 확보</t>
  </si>
  <si>
    <t>AI UX 중요성 증가</t>
  </si>
  <si>
    <t>차세대 경쟁력</t>
  </si>
  <si>
    <t>접근성 KPI 강화</t>
  </si>
  <si>
    <t>의료/고령층 필수</t>
  </si>
  <si>
    <t>9. 세이프웨어에 반드시 필요한 디자인 KPI</t>
  </si>
  <si>
    <t>위험 경고 인지속도</t>
  </si>
  <si>
    <t>REDY 핵심</t>
  </si>
  <si>
    <t>Dashboard 가독성</t>
  </si>
  <si>
    <t>Alert 피로도 감소</t>
  </si>
  <si>
    <t>실제 사용성</t>
  </si>
  <si>
    <t>다크모드/야외 시인성</t>
  </si>
  <si>
    <t>산업현장</t>
  </si>
  <si>
    <t>간호사 UX 만족도</t>
  </si>
  <si>
    <t>병원 확장</t>
  </si>
  <si>
    <t>10. 디자인 조직 평가등급 예시</t>
  </si>
  <si>
    <t>11. 성과급 연계 예시</t>
  </si>
  <si>
    <t>12. 디자인 KPI 운영 추천 방식</t>
  </si>
  <si>
    <t>Design Strategy KPI</t>
  </si>
  <si>
    <t>UX Sprint KPI</t>
  </si>
  <si>
    <t>Design Review</t>
  </si>
  <si>
    <t>세이프웨어형 Agile / Scrum KPI 체계</t>
  </si>
  <si>
    <t>세이프웨어는:</t>
  </si>
  <si>
    <t>산업안전 실시간성</t>
  </si>
  <si>
    <t>의료/병원 UX</t>
  </si>
  <si>
    <t>AI 기능 개선</t>
  </si>
  <si>
    <t>하드웨어 연동</t>
  </si>
  <si>
    <t>이 동시에 존재하기 때문에</t>
  </si>
  <si>
    <t>전통 제조업 KPI보다 Agile + Product 중심 KPI가 훨씬 적합합니다.</t>
  </si>
  <si>
    <t>특히 최근 Tech/AI/Healthcare 기업들은:</t>
  </si>
  <si>
    <t>보다</t>
  </si>
  <si>
    <t>“빠르게 검증하고 고객가치를 만들었나”</t>
  </si>
  <si>
    <t>를 더 중요하게 봅니다.</t>
  </si>
  <si>
    <t>1. Agile/Scrum KPI 구조 (권장)</t>
  </si>
  <si>
    <t>목적</t>
  </si>
  <si>
    <t>일정/실행력</t>
  </si>
  <si>
    <t>사용자 가치</t>
  </si>
  <si>
    <t>Agile 문화</t>
  </si>
  <si>
    <t>Improvement</t>
  </si>
  <si>
    <t>2. Scrum KPI 핵심 구조</t>
  </si>
  <si>
    <t>→ 팀 실행력</t>
  </si>
  <si>
    <t>→ 고객 가치</t>
  </si>
  <si>
    <t>Engineering KPI</t>
  </si>
  <si>
    <t>→ 기술 품질</t>
  </si>
  <si>
    <t>Agile KPI</t>
  </si>
  <si>
    <t>→ 조직 건강성</t>
  </si>
  <si>
    <t>3. Sprint KPI (핵심)</t>
  </si>
  <si>
    <t>Sprint 실행력 지표</t>
  </si>
  <si>
    <t>Sprint 완료율</t>
  </si>
  <si>
    <t>90% 이상</t>
  </si>
  <si>
    <t>Story Point 달성률</t>
  </si>
  <si>
    <t>85~100%</t>
  </si>
  <si>
    <t>Sprint 목표 달성률</t>
  </si>
  <si>
    <t>일정 지연률</t>
  </si>
  <si>
    <t>긴급 Hotfix 비율</t>
  </si>
  <si>
    <t>Re-open 이슈율</t>
  </si>
  <si>
    <t>4. Velocity KPI</t>
  </si>
  <si>
    <t>Sprint Velocity</t>
  </si>
  <si>
    <t>팀 생산성</t>
  </si>
  <si>
    <t>Velocity 안정성</t>
  </si>
  <si>
    <t>예측 가능성</t>
  </si>
  <si>
    <t>계획 대비 달성률</t>
  </si>
  <si>
    <t>실행 정확성</t>
  </si>
  <si>
    <t>Lead Time</t>
  </si>
  <si>
    <t>요청~배포</t>
  </si>
  <si>
    <t>Cycle Time</t>
  </si>
  <si>
    <t>개발 소요시간</t>
  </si>
  <si>
    <t>5. Quality KPI</t>
  </si>
  <si>
    <t>세이프웨어는 의료/안전 특성상 매우 중요</t>
  </si>
  <si>
    <t>배포 실패율</t>
  </si>
  <si>
    <t>장애 MTTR</t>
  </si>
  <si>
    <t>앱 Crash Rate</t>
  </si>
  <si>
    <t>0.3% 이하</t>
  </si>
  <si>
    <t>70% 이상</t>
  </si>
  <si>
    <t>코드 리뷰 반영률</t>
  </si>
  <si>
    <t>6. Product Impact KPI</t>
  </si>
  <si>
    <t>(최근 가장 중요)</t>
  </si>
  <si>
    <t>“개발 완료”</t>
  </si>
  <si>
    <t>“사용자 가치 창출”</t>
  </si>
  <si>
    <t>60% 이상</t>
  </si>
  <si>
    <t>Alert 반응속도 개선</t>
  </si>
  <si>
    <t>병원 사용자 만족도</t>
  </si>
  <si>
    <t>7. Agile Culture KPI</t>
  </si>
  <si>
    <t>Daily Scrum 참여율</t>
  </si>
  <si>
    <t>Retrospective 실행률</t>
  </si>
  <si>
    <t>Action Item 완료율</t>
  </si>
  <si>
    <t>Cross-team 협업</t>
  </si>
  <si>
    <t>월 1회 이상</t>
  </si>
  <si>
    <t>8. Improvement KPI</t>
  </si>
  <si>
    <t>자동화 개선</t>
  </si>
  <si>
    <t>기술부채 감소</t>
  </si>
  <si>
    <t>성능개선</t>
  </si>
  <si>
    <t>DevOps 개선</t>
  </si>
  <si>
    <t>AI 개선 제안</t>
  </si>
  <si>
    <t>9. 세이프웨어 조직별 Agile KPI</t>
  </si>
  <si>
    <t>A. AI팀</t>
  </si>
  <si>
    <t>모델 개선 Sprint</t>
  </si>
  <si>
    <t>데이터 라벨링 속도</t>
  </si>
  <si>
    <t>30% 향상</t>
  </si>
  <si>
    <t>AI 배포 자동화</t>
  </si>
  <si>
    <t>모델 정확도</t>
  </si>
  <si>
    <t>B. App팀</t>
  </si>
  <si>
    <t>Release 성공률</t>
  </si>
  <si>
    <t>앱 Crash Free</t>
  </si>
  <si>
    <t>UX 개선 Sprint</t>
  </si>
  <si>
    <t>C. Platform팀</t>
  </si>
  <si>
    <t>API SLA</t>
  </si>
  <si>
    <t>응답속도</t>
  </si>
  <si>
    <t>장애 예방 활동</t>
  </si>
  <si>
    <t>D. QA팀</t>
  </si>
  <si>
    <t>인증 이슈</t>
  </si>
  <si>
    <t>10. Scrum Master KPI</t>
  </si>
  <si>
    <t>Sprint 성공률</t>
  </si>
  <si>
    <t>팀 협업 만족도</t>
  </si>
  <si>
    <t>Blocker 해결시간</t>
  </si>
  <si>
    <t>24시간</t>
  </si>
  <si>
    <t>Retrospective 실행</t>
  </si>
  <si>
    <t>Agile 교육</t>
  </si>
  <si>
    <t>11. Product Owner KPI</t>
  </si>
  <si>
    <t>Product Goal 달성률</t>
  </si>
  <si>
    <t>사용자 사용률 증가</t>
  </si>
  <si>
    <t>VOC 반영률</t>
  </si>
  <si>
    <t>Backlog 정합성</t>
  </si>
  <si>
    <t>Release 만족도</t>
  </si>
  <si>
    <t>12. Agile KPI Dashboard 구조</t>
  </si>
  <si>
    <t>경영진 Dashboard</t>
  </si>
  <si>
    <t>핵심지표</t>
  </si>
  <si>
    <t>장애율</t>
  </si>
  <si>
    <t>사용률</t>
  </si>
  <si>
    <t>Release 안정성</t>
  </si>
  <si>
    <t>VOC</t>
  </si>
  <si>
    <t>SaaS</t>
  </si>
  <si>
    <t>13. Jira 기반 KPI 자동화 추천</t>
  </si>
  <si>
    <t>연동 구조</t>
  </si>
  <si>
    <t xml:space="preserve"> ↓</t>
  </si>
  <si>
    <t>Sprint Data</t>
  </si>
  <si>
    <t>14. 최근 글로벌 Agile KPI 트렌드</t>
  </si>
  <si>
    <t>최근 Atlassian, Spotify, Amazon 스타일은:</t>
  </si>
  <si>
    <t>개발량 중심</t>
  </si>
  <si>
    <t>Flow 중심</t>
  </si>
  <si>
    <t>핵심 Flow KPI</t>
  </si>
  <si>
    <t>Flow Velocity</t>
  </si>
  <si>
    <t>처리량</t>
  </si>
  <si>
    <t>Flow Time</t>
  </si>
  <si>
    <t>리드타임</t>
  </si>
  <si>
    <t>Flow Efficiency</t>
  </si>
  <si>
    <t>낭비 제거</t>
  </si>
  <si>
    <t>Flow Load</t>
  </si>
  <si>
    <t>과부하</t>
  </si>
  <si>
    <t>Flow Distribution</t>
  </si>
  <si>
    <t>업무균형</t>
  </si>
  <si>
    <t>15. 세이프웨어에 특히 중요한 Agile KPI</t>
  </si>
  <si>
    <t>Hotfix 비율</t>
  </si>
  <si>
    <t>안정성</t>
  </si>
  <si>
    <t>False Alarm 개선</t>
  </si>
  <si>
    <t>AI 신뢰성</t>
  </si>
  <si>
    <t>실시간 처리속도</t>
  </si>
  <si>
    <t>의료 확장</t>
  </si>
  <si>
    <t>Alert 반응속도</t>
  </si>
  <si>
    <t>실제 사고예방</t>
  </si>
  <si>
    <t>16. 절대 비추천 Agile KPI</t>
  </si>
  <si>
    <t>Velocity만 강조</t>
  </si>
  <si>
    <t>품질 붕괴</t>
  </si>
  <si>
    <t>Agile 반대</t>
  </si>
  <si>
    <t>Story Point 경쟁</t>
  </si>
  <si>
    <t>왜곡 발생</t>
  </si>
  <si>
    <t>개발량만 평가</t>
  </si>
  <si>
    <t>Product 실패</t>
  </si>
  <si>
    <t>버그 수만 평가</t>
  </si>
  <si>
    <t>17. 추천 평가 방식</t>
  </si>
  <si>
    <t>평가</t>
  </si>
  <si>
    <t>Quality KPI</t>
  </si>
  <si>
    <t>협업 KPI</t>
  </si>
  <si>
    <t>혁신 KPI</t>
  </si>
  <si>
    <t>18. 세이프웨어 추천 Agile 운영 모델</t>
  </si>
  <si>
    <t>추천 형태</t>
  </si>
  <si>
    <t>Product 중심 조직</t>
  </si>
  <si>
    <t>PO</t>
  </si>
  <si>
    <t>Scrum Team</t>
  </si>
  <si>
    <t>2주 Sprint</t>
  </si>
  <si>
    <t>Sprint Review</t>
  </si>
  <si>
    <t>Retrospective</t>
  </si>
  <si>
    <t>데이터 기반 KPI 측정</t>
  </si>
  <si>
    <t>19. 세이프웨어에 가장 추천하는 구조</t>
  </si>
  <si>
    <t>현재 단계에서는:</t>
  </si>
  <si>
    <t>추천</t>
  </si>
  <si>
    <t>“Hybrid Agile”</t>
  </si>
  <si>
    <t>형태가 가장 현실적입니다.</t>
  </si>
  <si>
    <t>방식</t>
  </si>
  <si>
    <t>AI/App/SaaS</t>
  </si>
  <si>
    <t>Agile</t>
  </si>
  <si>
    <t>의료인증</t>
  </si>
  <si>
    <t>Stage-Gate</t>
  </si>
  <si>
    <t>Firmware</t>
  </si>
  <si>
    <t>Hybrid</t>
  </si>
  <si>
    <t>HW 양산</t>
  </si>
  <si>
    <t>Waterfall 일부</t>
  </si>
  <si>
    <t>즉 “100% Agile”보다:</t>
  </si>
  <si>
    <t>Agile + 의료/하드웨어 프로세스 혼합</t>
  </si>
  <si>
    <t>세이프웨어 CTO 조직 KPI Dashboard 설계</t>
  </si>
  <si>
    <t>세이프웨어 CTO Dashboard는 단순 개발관리 화면이 아니라:</t>
  </si>
  <si>
    <t>투자사 대응</t>
  </si>
  <si>
    <t>Pre-IPO 관리</t>
  </si>
  <si>
    <t>의료/안전 리스크</t>
  </si>
  <si>
    <t>SaaS 성장</t>
  </si>
  <si>
    <t>AI 경쟁력</t>
  </si>
  <si>
    <t>까지 동시에 보여주는 구조가 필요합니다.</t>
  </si>
  <si>
    <t>최근 AI/SaaS/Healthcare 기업들은 CTO Dashboard를 아래 6개 축으로 구성합니다.</t>
  </si>
  <si>
    <t>Product Delivery</t>
  </si>
  <si>
    <t>개발 실행력</t>
  </si>
  <si>
    <t>Engineering Quality</t>
  </si>
  <si>
    <t>Platform Reliability</t>
  </si>
  <si>
    <t>AI/Data</t>
  </si>
  <si>
    <t>미래 경쟁력</t>
  </si>
  <si>
    <t>Organization Health</t>
  </si>
  <si>
    <t>조직 생산성</t>
  </si>
  <si>
    <t>1. CTO KPI Dashboard 전체 구조</t>
  </si>
  <si>
    <t>CEO / Board Dashboard</t>
  </si>
  <si>
    <t xml:space="preserve">        ↓</t>
  </si>
  <si>
    <t>CTO Executive Dashboard</t>
  </si>
  <si>
    <t xml:space="preserve"> ├─ Product Delivery</t>
  </si>
  <si>
    <t xml:space="preserve"> ├─ Quality</t>
  </si>
  <si>
    <t xml:space="preserve"> ├─ SaaS Platform</t>
  </si>
  <si>
    <t xml:space="preserve"> ├─ AI/Data</t>
  </si>
  <si>
    <t xml:space="preserve"> ├─ Security/Compliance</t>
  </si>
  <si>
    <t xml:space="preserve"> ├─ Financial Efficiency</t>
  </si>
  <si>
    <t xml:space="preserve"> └─ Organization Health</t>
  </si>
  <si>
    <t>2. Dashboard 메인 화면 구성</t>
  </si>
  <si>
    <t>핵심 KPI</t>
  </si>
  <si>
    <t>Sprint 현황</t>
  </si>
  <si>
    <t>Release</t>
  </si>
  <si>
    <t>장애</t>
  </si>
  <si>
    <t>MTTR / 장애건수</t>
  </si>
  <si>
    <t>AI</t>
  </si>
  <si>
    <t>정확도 / False Alarm</t>
  </si>
  <si>
    <t>Retention / 사용률</t>
  </si>
  <si>
    <t>Crash Rate</t>
  </si>
  <si>
    <t>인력</t>
  </si>
  <si>
    <t>3. CTO Executive Dashboard 예시</t>
  </si>
  <si>
    <t>A. Executive Summary</t>
  </si>
  <si>
    <t>상태</t>
  </si>
  <si>
    <t>🟢</t>
  </si>
  <si>
    <t>🟡</t>
  </si>
  <si>
    <t>40% 감소</t>
  </si>
  <si>
    <t>병원 Retention</t>
  </si>
  <si>
    <t>고객 VOC</t>
  </si>
  <si>
    <t>30% 감소</t>
  </si>
  <si>
    <t>클라우드 비용</t>
  </si>
  <si>
    <t>15% 절감</t>
  </si>
  <si>
    <t>4. Product Delivery Dashboard</t>
  </si>
  <si>
    <t>개발 실행력 관리</t>
  </si>
  <si>
    <t>Sprint Goal Success</t>
  </si>
  <si>
    <t>Sprint 성공</t>
  </si>
  <si>
    <t>Velocity</t>
  </si>
  <si>
    <t>요청→배포</t>
  </si>
  <si>
    <t>개발시간</t>
  </si>
  <si>
    <t>Release Frequency</t>
  </si>
  <si>
    <t>배포 빈도</t>
  </si>
  <si>
    <t>Backlog Aging</t>
  </si>
  <si>
    <t>지연 과제</t>
  </si>
  <si>
    <t>Dashboard 예시</t>
  </si>
  <si>
    <t>팀</t>
  </si>
  <si>
    <t>지연율</t>
  </si>
  <si>
    <t>AI팀</t>
  </si>
  <si>
    <t>App팀</t>
  </si>
  <si>
    <t>Platform팀</t>
  </si>
  <si>
    <t>QA팀</t>
  </si>
  <si>
    <t>5. Engineering Quality Dashboard</t>
  </si>
  <si>
    <t>세이프웨어 핵심 영역</t>
  </si>
  <si>
    <t>Defect Escape</t>
  </si>
  <si>
    <t>Test Coverage</t>
  </si>
  <si>
    <t>Re-open Rate</t>
  </si>
  <si>
    <t>Hotfix Ratio</t>
  </si>
  <si>
    <t>품질 Heatmap 예시</t>
  </si>
  <si>
    <t>제품</t>
  </si>
  <si>
    <t>품질점수</t>
  </si>
  <si>
    <t>REDY App</t>
  </si>
  <si>
    <t>산업안전 플랫폼</t>
  </si>
  <si>
    <t>B+</t>
  </si>
  <si>
    <t>AI Alert Engine</t>
  </si>
  <si>
    <t>A-</t>
  </si>
  <si>
    <t>6. Platform Reliability Dashboard</t>
  </si>
  <si>
    <t>(SaaS/병원 운영 핵심)</t>
  </si>
  <si>
    <t>Uptime</t>
  </si>
  <si>
    <t>MTTR</t>
  </si>
  <si>
    <t>장애 건수</t>
  </si>
  <si>
    <t>월 1건 이하</t>
  </si>
  <si>
    <t>실시간 운영 Dashboard</t>
  </si>
  <si>
    <t>시스템</t>
  </si>
  <si>
    <t>API Gateway</t>
  </si>
  <si>
    <t>AI Engine</t>
  </si>
  <si>
    <t>BLE Server</t>
  </si>
  <si>
    <t>Hospital Dashboard</t>
  </si>
  <si>
    <t>Push Alert</t>
  </si>
  <si>
    <t>7. AI/Data Dashboard</t>
  </si>
  <si>
    <t>(세이프웨어 미래가치 핵심)</t>
  </si>
  <si>
    <t>100만건</t>
  </si>
  <si>
    <t>모델 업데이트</t>
  </si>
  <si>
    <t>추론속도</t>
  </si>
  <si>
    <t>AI Dashboard 예시</t>
  </si>
  <si>
    <t>모델</t>
  </si>
  <si>
    <t>Accuracy</t>
  </si>
  <si>
    <t>낙상예측</t>
  </si>
  <si>
    <t>위험행동 감지</t>
  </si>
  <si>
    <t>이상징후 탐지</t>
  </si>
  <si>
    <t>8. Product Impact Dashboard</t>
  </si>
  <si>
    <t>MAU 증가</t>
  </si>
  <si>
    <t>병원 UX 만족도</t>
  </si>
  <si>
    <t>Product KPI 예시</t>
  </si>
  <si>
    <t>만족도</t>
  </si>
  <si>
    <t>REDY</t>
  </si>
  <si>
    <t>산업안전 App</t>
  </si>
  <si>
    <t>관리자 Dashboard</t>
  </si>
  <si>
    <t>9. Security &amp; Compliance Dashboard</t>
  </si>
  <si>
    <t>(의료/공공 매우 중요)</t>
  </si>
  <si>
    <t>보안사고</t>
  </si>
  <si>
    <t>취약점 대응</t>
  </si>
  <si>
    <t>개인정보 이슈</t>
  </si>
  <si>
    <t>로그 감사</t>
  </si>
  <si>
    <t>10. Organization Health Dashboard</t>
  </si>
  <si>
    <t>최근 CTO 조직 핵심 트렌드</t>
  </si>
  <si>
    <t>팀 만족도</t>
  </si>
  <si>
    <t>이직률</t>
  </si>
  <si>
    <t>협업 점수</t>
  </si>
  <si>
    <t>교육시간</t>
  </si>
  <si>
    <t>분기 8시간</t>
  </si>
  <si>
    <t>11. CTO 투자사 보고용 KPI</t>
  </si>
  <si>
    <t>(Pre-IPO 중요)</t>
  </si>
  <si>
    <t>투자관점 KPI</t>
  </si>
  <si>
    <t>SaaS Retention</t>
  </si>
  <si>
    <t>반복매출</t>
  </si>
  <si>
    <t>플랫폼 신뢰</t>
  </si>
  <si>
    <t>AI Accuracy</t>
  </si>
  <si>
    <t>기술력</t>
  </si>
  <si>
    <t>데이터 확보량</t>
  </si>
  <si>
    <t>미래 자산</t>
  </si>
  <si>
    <t>실행력</t>
  </si>
  <si>
    <t>고객 증가율</t>
  </si>
  <si>
    <t>성장성</t>
  </si>
  <si>
    <t>12. CTO Dashboard 권장 툴 구조</t>
  </si>
  <si>
    <t>Sprint</t>
  </si>
  <si>
    <t>코드</t>
  </si>
  <si>
    <t>SonarQube</t>
  </si>
  <si>
    <t>Mixpanel/Amplitude</t>
  </si>
  <si>
    <t>MLflow</t>
  </si>
  <si>
    <t>Power BI/Tableau</t>
  </si>
  <si>
    <t>13. KPI 자동화 아키텍처</t>
  </si>
  <si>
    <t>GitHub</t>
  </si>
  <si>
    <t>Datadog</t>
  </si>
  <si>
    <t>Amplitude</t>
  </si>
  <si>
    <t xml:space="preserve">     ↓</t>
  </si>
  <si>
    <t>Data Warehouse</t>
  </si>
  <si>
    <t>Power BI / Tableau</t>
  </si>
  <si>
    <t>CTO Dashboard</t>
  </si>
  <si>
    <t>CEO / 투자사 보고</t>
  </si>
  <si>
    <t>14. 세이프웨어에 특히 중요한 CTO KPI</t>
  </si>
  <si>
    <t>실제 사업 핵심</t>
  </si>
  <si>
    <t>안전성</t>
  </si>
  <si>
    <t>SaaS 가치</t>
  </si>
  <si>
    <t>데이터 축적</t>
  </si>
  <si>
    <t>AI 가치</t>
  </si>
  <si>
    <t>장애 무중단</t>
  </si>
  <si>
    <t>신뢰성</t>
  </si>
  <si>
    <t>15. 최근 글로벌 CTO KPI 트렌드</t>
  </si>
  <si>
    <t>개발 완료</t>
  </si>
  <si>
    <t>일정 관리</t>
  </si>
  <si>
    <t>SaaS Metrics</t>
  </si>
  <si>
    <t>AI/Data Asset</t>
  </si>
  <si>
    <t>Reliability</t>
  </si>
  <si>
    <t>16. 추천 CTO 운영 리듬</t>
  </si>
  <si>
    <t>주기</t>
  </si>
  <si>
    <t>Daily</t>
  </si>
  <si>
    <t>Scrum</t>
  </si>
  <si>
    <t>Weekly</t>
  </si>
  <si>
    <t>KPI Review</t>
  </si>
  <si>
    <t>Monthly</t>
  </si>
  <si>
    <t>Product Review</t>
  </si>
  <si>
    <t>Quarterly</t>
  </si>
  <si>
    <t>Yearly</t>
  </si>
  <si>
    <t>17. 세이프웨어 추천 최종 구조</t>
  </si>
  <si>
    <t>가장 추천</t>
  </si>
  <si>
    <t>“Product + Platform + AI”</t>
  </si>
  <si>
    <t>3축 구조</t>
  </si>
  <si>
    <t>Platform</t>
  </si>
  <si>
    <t>세이프웨어형 성과급 자동 계산 구조 설계</t>
  </si>
  <si>
    <t>AI/플랫폼 기업</t>
  </si>
  <si>
    <t>의료·산업안전 혼합</t>
  </si>
  <si>
    <t>R&amp;D 중심</t>
  </si>
  <si>
    <t>Pre-IPO 단계</t>
  </si>
  <si>
    <t>이므로 단순 “연봉 × 고정비율” 방식보다:</t>
  </si>
  <si>
    <t>추천 구조</t>
  </si>
  <si>
    <t>“회사성과 + 조직성과 + 개인성과 + 핵심인재 보정”</t>
  </si>
  <si>
    <t>형태가 가장 적합합니다.</t>
  </si>
  <si>
    <t>최근 코스닥 Tech/AI 기업도 대부분 이 구조로 갑니다.</t>
  </si>
  <si>
    <t>1. 성과급 전체 구조</t>
  </si>
  <si>
    <t>추천 모델</t>
  </si>
  <si>
    <t>성과급 =</t>
  </si>
  <si>
    <t>회사성과계수</t>
  </si>
  <si>
    <t>× 조직성과계수</t>
  </si>
  <si>
    <t>× 개인성과계수</t>
  </si>
  <si>
    <t>× 직급Multiplier</t>
  </si>
  <si>
    <t>× 기준성과급</t>
  </si>
  <si>
    <t>+ 핵심인재 보정</t>
  </si>
  <si>
    <t>2. 성과급 구성 비중 (권장)</t>
  </si>
  <si>
    <t>회사 KPI</t>
  </si>
  <si>
    <t>본부/조직 KPI</t>
  </si>
  <si>
    <t>핵심인재/리더십</t>
  </si>
  <si>
    <t>3. 회사성과 계수 구조</t>
  </si>
  <si>
    <t>(CEO/Board 기준)</t>
  </si>
  <si>
    <t>매출 성장</t>
  </si>
  <si>
    <t>SaaS ARR</t>
  </si>
  <si>
    <t>투자유치</t>
  </si>
  <si>
    <t>제품 출시</t>
  </si>
  <si>
    <t>고객 증가</t>
  </si>
  <si>
    <t>EBITDA</t>
  </si>
  <si>
    <t>회사성과 계수 예시</t>
  </si>
  <si>
    <t>계수</t>
  </si>
  <si>
    <t>120% 이상</t>
  </si>
  <si>
    <t>100~119%</t>
  </si>
  <si>
    <t>90~99%</t>
  </si>
  <si>
    <t>80~89%</t>
  </si>
  <si>
    <t>79% 이하</t>
  </si>
  <si>
    <t>4. 조직성과 계수 구조</t>
  </si>
  <si>
    <t>(개발본부/디자인본부 등)</t>
  </si>
  <si>
    <t>개발본부 예시</t>
  </si>
  <si>
    <t>협업/운영</t>
  </si>
  <si>
    <t>조직성과 계수 예시</t>
  </si>
  <si>
    <t>5. 개인성과 계수 구조</t>
  </si>
  <si>
    <t>개인 KPI 예시</t>
  </si>
  <si>
    <t>항목</t>
  </si>
  <si>
    <t>목표 달성</t>
  </si>
  <si>
    <t>조직기여</t>
  </si>
  <si>
    <t>개인 등급 계수</t>
  </si>
  <si>
    <t>6. 직급 Multiplier 구조</t>
  </si>
  <si>
    <t>최근 Tech기업은 직급별 차등을 둡니다.</t>
  </si>
  <si>
    <t>직급</t>
  </si>
  <si>
    <t>Multiplier</t>
  </si>
  <si>
    <t>Staff</t>
  </si>
  <si>
    <t>Senior</t>
  </si>
  <si>
    <t>Lead</t>
  </si>
  <si>
    <t>Manager</t>
  </si>
  <si>
    <t>Director</t>
  </si>
  <si>
    <t>CTO</t>
  </si>
  <si>
    <t>7. 실제 계산 예시</t>
  </si>
  <si>
    <t>예시 조건</t>
  </si>
  <si>
    <t>값</t>
  </si>
  <si>
    <t>기준성과급</t>
  </si>
  <si>
    <t>1,000만원</t>
  </si>
  <si>
    <t>회사계수</t>
  </si>
  <si>
    <t>조직계수</t>
  </si>
  <si>
    <t>개인계수</t>
  </si>
  <si>
    <t>직급Multiplier</t>
  </si>
  <si>
    <t>계산</t>
  </si>
  <si>
    <t>10,000,000×1.2×1.5×1.5×1.2=32,400,00010{,}000{,}000 \times 1.2 \times 1.5 \times 1.5 \times 1.2 = 32{,}400{,}00010,000,000×1.2×1.5×1.5×1.2=32,400,000</t>
  </si>
  <si>
    <t>→ 최종 성과급 = 3,240만원</t>
  </si>
  <si>
    <t>8. 추천 성과급 운영 방식</t>
  </si>
  <si>
    <t>A. 연간 성과급</t>
  </si>
  <si>
    <t>특징</t>
  </si>
  <si>
    <t>회사 실적 기반</t>
  </si>
  <si>
    <t>EBITDA/투자</t>
  </si>
  <si>
    <t>장기보상</t>
  </si>
  <si>
    <t>조직 유지</t>
  </si>
  <si>
    <t>임원 중심</t>
  </si>
  <si>
    <t>전략성과</t>
  </si>
  <si>
    <t>B. 반기 성과급</t>
  </si>
  <si>
    <t>조직 KPI 중심</t>
  </si>
  <si>
    <t>개발조직 적합</t>
  </si>
  <si>
    <t>Sprint/Release 반영</t>
  </si>
  <si>
    <t>실행력 강화</t>
  </si>
  <si>
    <t>C. 분기 인센티브</t>
  </si>
  <si>
    <t>Product KPI 기반</t>
  </si>
  <si>
    <t>SaaS 적합</t>
  </si>
  <si>
    <t>빠른 동기부여</t>
  </si>
  <si>
    <t>9. 세이프웨어 추천 방식</t>
  </si>
  <si>
    <t>“반기 + 연간 혼합형”</t>
  </si>
  <si>
    <t>종류</t>
  </si>
  <si>
    <t>소규모 Spot Bonus</t>
  </si>
  <si>
    <t>조직 KPI</t>
  </si>
  <si>
    <t>회사성과 + 핵심인재</t>
  </si>
  <si>
    <t>10. 핵심인재 보정 구조</t>
  </si>
  <si>
    <t>(Pre-IPO 매우 중요)</t>
  </si>
  <si>
    <t>추가 보정 예시</t>
  </si>
  <si>
    <t>조건</t>
  </si>
  <si>
    <t>Bonus</t>
  </si>
  <si>
    <t>핵심 AI 인력</t>
  </si>
  <si>
    <t>특허 등록</t>
  </si>
  <si>
    <t>의료인증 기여</t>
  </si>
  <si>
    <t>투자 대응 핵심</t>
  </si>
  <si>
    <t>우수 리더십</t>
  </si>
  <si>
    <t>11. Spot Bonus 구조</t>
  </si>
  <si>
    <t>최근 Tech기업 필수</t>
  </si>
  <si>
    <t>상황</t>
  </si>
  <si>
    <t>보상</t>
  </si>
  <si>
    <t>장애 긴급대응</t>
  </si>
  <si>
    <t>50~300만원</t>
  </si>
  <si>
    <t>특허/논문</t>
  </si>
  <si>
    <t>100~500만원</t>
  </si>
  <si>
    <t>고객사 수주 기여</t>
  </si>
  <si>
    <t>별도</t>
  </si>
  <si>
    <t>제품 출시 성공</t>
  </si>
  <si>
    <t>프로젝트 Bonus</t>
  </si>
  <si>
    <t>비용 절감</t>
  </si>
  <si>
    <t>절감액 일부 공유</t>
  </si>
  <si>
    <t>12. 성과급 자동 계산 엑셀 구조</t>
  </si>
  <si>
    <t>시트 구성</t>
  </si>
  <si>
    <t>Employee Master</t>
  </si>
  <si>
    <t>직원 정보</t>
  </si>
  <si>
    <t>KPI Result</t>
  </si>
  <si>
    <t>KPI 점수</t>
  </si>
  <si>
    <t>Company Score</t>
  </si>
  <si>
    <t>Org Score</t>
  </si>
  <si>
    <t>Bonus Matrix</t>
  </si>
  <si>
    <t>계수표</t>
  </si>
  <si>
    <t>Incentive Calc</t>
  </si>
  <si>
    <t>자동 계산</t>
  </si>
  <si>
    <t>경영진 현황</t>
  </si>
  <si>
    <t>13. 자동 계산 로직 예시</t>
  </si>
  <si>
    <t>Excel Formula 예시</t>
  </si>
  <si>
    <t>* CompanyFactor</t>
  </si>
  <si>
    <t>* OrgFactor</t>
  </si>
  <si>
    <t>* IndividualFactor</t>
  </si>
  <si>
    <t>* PositionMultiplier</t>
  </si>
  <si>
    <t>+ SpecialBonus</t>
  </si>
  <si>
    <t>14. Dashboard 예시</t>
  </si>
  <si>
    <t>평균등급</t>
  </si>
  <si>
    <t>평균성과급</t>
  </si>
  <si>
    <t>1,850만원</t>
  </si>
  <si>
    <t>1,420만원</t>
  </si>
  <si>
    <t>1,760만원</t>
  </si>
  <si>
    <t>1,100만원</t>
  </si>
  <si>
    <t>15. 최근 글로벌 Tech기업 트렌드</t>
  </si>
  <si>
    <t>연공 중심</t>
  </si>
  <si>
    <t>고정 Bonus</t>
  </si>
  <si>
    <t>조직성과</t>
  </si>
  <si>
    <t>핵심인재 유지</t>
  </si>
  <si>
    <t>RSU/Stock Option 혼합</t>
  </si>
  <si>
    <t>16. 세이프웨어에 특히 추천하는 구조</t>
  </si>
  <si>
    <t>핵심 방향</t>
  </si>
  <si>
    <t>“현금성과급 + 스톡옵션 혼합”</t>
  </si>
  <si>
    <t>효과</t>
  </si>
  <si>
    <t>현금 Bonus</t>
  </si>
  <si>
    <t>단기 동기</t>
  </si>
  <si>
    <t>스톡옵션</t>
  </si>
  <si>
    <t>장기 유지</t>
  </si>
  <si>
    <t>핵심인재 Lock-in</t>
  </si>
  <si>
    <t>Pre-IPO 중요</t>
  </si>
  <si>
    <t>기업가치 공유</t>
  </si>
  <si>
    <t>성장문화</t>
  </si>
  <si>
    <t>17. 추천 성과급 등급별 가이드</t>
  </si>
  <si>
    <t>권장 비율</t>
  </si>
  <si>
    <t>상위 10%</t>
  </si>
  <si>
    <t>20~30%</t>
  </si>
  <si>
    <t>40~50%</t>
  </si>
  <si>
    <t>10~20%</t>
  </si>
  <si>
    <t>최소화</t>
  </si>
  <si>
    <t>18. 절대 피해야 할 구조</t>
  </si>
  <si>
    <t>문제 구조</t>
  </si>
  <si>
    <t>전원 동일 Bonus</t>
  </si>
  <si>
    <t>동기 저하</t>
  </si>
  <si>
    <t>개인성과만</t>
  </si>
  <si>
    <t>협업 붕괴</t>
  </si>
  <si>
    <t>조직성과만</t>
  </si>
  <si>
    <t>무임승차</t>
  </si>
  <si>
    <t>매출만 반영</t>
  </si>
  <si>
    <t>개발조직 반감</t>
  </si>
  <si>
    <t>평가자 재량 과다</t>
  </si>
  <si>
    <t>불신 증가</t>
  </si>
  <si>
    <t>19. 세이프웨어 추천 최종 모델</t>
  </si>
  <si>
    <t>회사성과</t>
  </si>
  <si>
    <t>+</t>
  </si>
  <si>
    <t>개인성과</t>
  </si>
  <si>
    <t>핵심인재</t>
  </si>
  <si>
    <t>1. KPI 수식 구조 전체 프레임</t>
  </si>
  <si>
    <t>추천 최종 구조</t>
  </si>
  <si>
    <t>최종성과점수</t>
  </si>
  <si>
    <t>=</t>
  </si>
  <si>
    <t>(</t>
  </si>
  <si>
    <t>× 회사가중치</t>
  </si>
  <si>
    <t>)</t>
  </si>
  <si>
    <t>× 조직가중치</t>
  </si>
  <si>
    <t>× 개인가중치</t>
  </si>
  <si>
    <t>핵심기여도</t>
  </si>
  <si>
    <t>× 추가가중치</t>
  </si>
  <si>
    <t>2. 세이프웨어 추천 가중치</t>
  </si>
  <si>
    <t>핵심기여/혁신</t>
  </si>
  <si>
    <t>3. KPI 계산 기본 구조</t>
  </si>
  <si>
    <t>기본 Formula</t>
  </si>
  <si>
    <t>Final Score=(Company×0.3)+(Org×0.3)+(Individual×0.3)+(Innovation×0.1)Final\ Score = (Company\times0.3)+(Org\times0.3)+(Individual\times0.3)+(Innovation\times0.1)Final Score=(Company×0.3)+(Org×0.3)+(Individual×0.3)+(Innovation×0.1)</t>
  </si>
  <si>
    <t>4. 실제 계산 예시</t>
  </si>
  <si>
    <t>예시 입력값</t>
  </si>
  <si>
    <t>(90×0.3)+(85×0.3)+(95×0.3)+(100×0.1)=91(90\times0.3)+(85\times0.3)+(95\times0.3)+(100\times0.1)=91(90×0.3)+(85×0.3)+(95×0.3)+(100×0.1)=91</t>
  </si>
  <si>
    <t>→ 최종점수 = 91점</t>
  </si>
  <si>
    <t>5. Excel 수식 구조 예시</t>
  </si>
  <si>
    <t>기본 수식</t>
  </si>
  <si>
    <t>6. KPI 항목별 계산 구조</t>
  </si>
  <si>
    <t>A. 정량 KPI</t>
  </si>
  <si>
    <t>가장 일반적</t>
  </si>
  <si>
    <t>계산 공식</t>
  </si>
  <si>
    <t>Achievement Rate=ActualTarget×100Achievement\ Rate = \frac{Actual}{Target}\times100Achievement Rate=TargetActual​×100</t>
  </si>
  <si>
    <t>예시</t>
  </si>
  <si>
    <t>→ 달성률 = 120%</t>
  </si>
  <si>
    <t>Excel</t>
  </si>
  <si>
    <t>7. 상한(Cap) 구조</t>
  </si>
  <si>
    <t>최근 기업들은 과도한 점수 inflation 방지를 위해 Cap 사용</t>
  </si>
  <si>
    <t>인정</t>
  </si>
  <si>
    <t>최대</t>
  </si>
  <si>
    <t>151% 이상</t>
  </si>
  <si>
    <t>150%로 제한</t>
  </si>
  <si>
    <t>8. 역지표 KPI 계산 구조</t>
  </si>
  <si>
    <t>(장애율, Crash Rate 등)</t>
  </si>
  <si>
    <t>공식</t>
  </si>
  <si>
    <t>Score=TargetActual×100Score = \frac{Target}{Actual}\times100Score=ActualTarget​×100</t>
  </si>
  <si>
    <t>목표 장애율</t>
  </si>
  <si>
    <t>실제</t>
  </si>
  <si>
    <t>→ 200%</t>
  </si>
  <si>
    <t>9. Gate 방식 (매우 중요)</t>
  </si>
  <si>
    <t>최근 SaaS/의료기업 필수</t>
  </si>
  <si>
    <t>특정 KPI 실패 시 전체 점수 제한</t>
  </si>
  <si>
    <t>Gate KPI</t>
  </si>
  <si>
    <t>발생 시 최대 B</t>
  </si>
  <si>
    <t>Critical 장애</t>
  </si>
  <si>
    <t>발생 시 -20점</t>
  </si>
  <si>
    <t>의료인증 실패</t>
  </si>
  <si>
    <t>성과급 제한</t>
  </si>
  <si>
    <t>개인정보 사고</t>
  </si>
  <si>
    <t>Bonus 제외</t>
  </si>
  <si>
    <t>Gate Formula 예시</t>
  </si>
  <si>
    <t>10. Multiplier 구조</t>
  </si>
  <si>
    <t>핵심성과 보정</t>
  </si>
  <si>
    <t>핵심 프로젝트</t>
  </si>
  <si>
    <t>투자유치 기여</t>
  </si>
  <si>
    <t>핵심 AI 성과</t>
  </si>
  <si>
    <t>Final Bonus=Final Score×MultiplierFinal\ Bonus = Final\ Score \times MultiplierFinal Bonus=Final Score×Multiplier</t>
  </si>
  <si>
    <t>11. 조직 KPI Cascading 구조</t>
  </si>
  <si>
    <t>구조</t>
  </si>
  <si>
    <t>전사 KPI</t>
  </si>
  <si>
    <t>CTO KPI</t>
  </si>
  <si>
    <t>본부 KPI</t>
  </si>
  <si>
    <t>팀 KPI</t>
  </si>
  <si>
    <t>12. KPI 연결 예시</t>
  </si>
  <si>
    <t>전사</t>
  </si>
  <si>
    <t>개인</t>
  </si>
  <si>
    <t>정확도</t>
  </si>
  <si>
    <t>모델 개선</t>
  </si>
  <si>
    <t>고객만족</t>
  </si>
  <si>
    <t>UX 개선</t>
  </si>
  <si>
    <t>13. Agile KPI 연동 구조</t>
  </si>
  <si>
    <t>개인 연결</t>
  </si>
  <si>
    <t>일정 준수</t>
  </si>
  <si>
    <t>Bug Rate</t>
  </si>
  <si>
    <t>Review 참여</t>
  </si>
  <si>
    <t>14. 세이프웨어 추천 KPI 점수체계</t>
  </si>
  <si>
    <t>15. 성과급 연동 수식</t>
  </si>
  <si>
    <t>추천 공식</t>
  </si>
  <si>
    <t>Bonus=Base\timesCompany\timesOrg\timesIndividual\timesMultiplierBonus = Base\timesCompany\timesOrg\timesIndividual\timesMultiplierBonus=Base\timesCompany\timesOrg\timesIndividual\timesMultiplier</t>
  </si>
  <si>
    <t>16. 실제 성과급 계산 예시</t>
  </si>
  <si>
    <t>Base</t>
  </si>
  <si>
    <t>Company</t>
  </si>
  <si>
    <t>Org</t>
  </si>
  <si>
    <t>Individual</t>
  </si>
  <si>
    <t>10,000,000×1.2×1.1×1.5×1.2=23,760,00010{,}000{,}000\times1.2\times1.1\times1.5\times1.2=23{,}760{,}00010,000,000×1.2×1.1×1.5×1.2=23,760,000</t>
  </si>
  <si>
    <t>17. 추천 Excel 시트 구조</t>
  </si>
  <si>
    <t>KPI Master</t>
  </si>
  <si>
    <t>KPI 정의</t>
  </si>
  <si>
    <t>실적 입력</t>
  </si>
  <si>
    <t>Weight Table</t>
  </si>
  <si>
    <t>Gate Rule</t>
  </si>
  <si>
    <t>제한조건</t>
  </si>
  <si>
    <t>Final Calc</t>
  </si>
  <si>
    <t>시각화</t>
  </si>
  <si>
    <t>18. 최근 글로벌 KPI 설계 트렌드</t>
  </si>
  <si>
    <t>단순 합산</t>
  </si>
  <si>
    <t>Weighted</t>
  </si>
  <si>
    <t>Gate</t>
  </si>
  <si>
    <t>Data-driven</t>
  </si>
  <si>
    <t>19. 세이프웨어에서 특히 중요한 수식 구조</t>
  </si>
  <si>
    <t>추천 방식</t>
  </si>
  <si>
    <t>역지표</t>
  </si>
  <si>
    <t>의료보안</t>
  </si>
  <si>
    <t>강한 Gate</t>
  </si>
  <si>
    <t>20. 절대 비추천 구조</t>
  </si>
  <si>
    <t>정량만 사용</t>
  </si>
  <si>
    <t>왜곡</t>
  </si>
  <si>
    <t>Gate 없음</t>
  </si>
  <si>
    <t>가중치 없음</t>
  </si>
  <si>
    <t>전략 부재</t>
  </si>
  <si>
    <t>개인만 평가</t>
  </si>
  <si>
    <t>팀만 평가</t>
  </si>
  <si>
    <t>21. 세이프웨어 추천 최종 구조</t>
  </si>
  <si>
    <t>Weighted Score</t>
  </si>
  <si>
    <t>Cap Structure</t>
  </si>
  <si>
    <t>세이프웨어형 Calibration 운영체계 설계</t>
  </si>
  <si>
    <t>세이프웨어처럼:</t>
  </si>
  <si>
    <t>AI/플랫폼</t>
  </si>
  <si>
    <t>의료·산업안전</t>
  </si>
  <si>
    <t>핵심인재 의존도 높음</t>
  </si>
  <si>
    <t>인 조직은</t>
  </si>
  <si>
    <t>성과평가보다 더 중요한 것이 사실상:</t>
  </si>
  <si>
    <t>입니다.</t>
  </si>
  <si>
    <t>“Calibration”</t>
  </si>
  <si>
    <t>왜냐하면 실제 문제는 대부분:</t>
  </si>
  <si>
    <t>팀마다 평가기준 다름</t>
  </si>
  <si>
    <t>팀장 성향 차이</t>
  </si>
  <si>
    <t>개발/디자인 간 형평성</t>
  </si>
  <si>
    <t>고성과자 식별 실패</t>
  </si>
  <si>
    <t>점수 Inflation</t>
  </si>
  <si>
    <t>에서 발생하기 때문입니다.</t>
  </si>
  <si>
    <t>최근 Tech기업들은:</t>
  </si>
  <si>
    <t>평가(Evaluation)</t>
  </si>
  <si>
    <t>Calibration</t>
  </si>
  <si>
    <t>을 훨씬 중요하게 봅니다.</t>
  </si>
  <si>
    <t>1. Calibration의 목적</t>
  </si>
  <si>
    <t>“조직 전체 기준을 맞추는 것”</t>
  </si>
  <si>
    <t>왜 필요한가?</t>
  </si>
  <si>
    <t>예시:</t>
  </si>
  <si>
    <t>평균점수</t>
  </si>
  <si>
    <t>디자인팀</t>
  </si>
  <si>
    <t>→ 실제 성과 차이가 아니라:</t>
  </si>
  <si>
    <t>평가자 관대함</t>
  </si>
  <si>
    <t>KPI 난이도</t>
  </si>
  <si>
    <t>조직 문화</t>
  </si>
  <si>
    <t>차이일 수 있음</t>
  </si>
  <si>
    <t>2. 세이프웨어 추천 Calibration 구조</t>
  </si>
  <si>
    <t>권장 단계</t>
  </si>
  <si>
    <t>개인 KPI 평가</t>
  </si>
  <si>
    <t>팀장 1차 평가</t>
  </si>
  <si>
    <t>본부 Calibration</t>
  </si>
  <si>
    <t>CTO Calibration</t>
  </si>
  <si>
    <t>CEO/HR 최종 조정</t>
  </si>
  <si>
    <t>성과급 확정</t>
  </si>
  <si>
    <t>3. Calibration 운영 원칙</t>
  </si>
  <si>
    <t>원칙</t>
  </si>
  <si>
    <t>상대비교 최소화</t>
  </si>
  <si>
    <t>Tech 조직 특성</t>
  </si>
  <si>
    <t>근거 기반</t>
  </si>
  <si>
    <t>데이터 중심</t>
  </si>
  <si>
    <t>고성과자 보호</t>
  </si>
  <si>
    <t>평가 Inflation 방지</t>
  </si>
  <si>
    <t>점수 남발 차단</t>
  </si>
  <si>
    <t>조직간 균형</t>
  </si>
  <si>
    <t>형평성 확보</t>
  </si>
  <si>
    <t>4. 추천 평가등급 분포</t>
  </si>
  <si>
    <t>최근 Tech기업들은 강제분포를 약하게 사용</t>
  </si>
  <si>
    <t>최소</t>
  </si>
  <si>
    <t>5. 세이프웨어 추천 방식</t>
  </si>
  <si>
    <t>“Soft Calibration”</t>
  </si>
  <si>
    <t>Hard Forced Ranking 문제</t>
  </si>
  <si>
    <t>문제</t>
  </si>
  <si>
    <t>핵심인재 이탈</t>
  </si>
  <si>
    <t>불만</t>
  </si>
  <si>
    <t>경쟁심</t>
  </si>
  <si>
    <t>연구조직 부적합</t>
  </si>
  <si>
    <t>장기과제</t>
  </si>
  <si>
    <t>“권장분포 + Calibration”</t>
  </si>
  <si>
    <t>6. Calibration 회의 구조</t>
  </si>
  <si>
    <t>참석자</t>
  </si>
  <si>
    <t>기술조직 기준</t>
  </si>
  <si>
    <t>HR</t>
  </si>
  <si>
    <t>형평성</t>
  </si>
  <si>
    <t>본부장</t>
  </si>
  <si>
    <t>조직 설명</t>
  </si>
  <si>
    <t>팀장</t>
  </si>
  <si>
    <t>개인 근거</t>
  </si>
  <si>
    <t>CEO(optional)</t>
  </si>
  <si>
    <t>핵심인재 확인</t>
  </si>
  <si>
    <t>7. Calibration 회의 핵심 검토</t>
  </si>
  <si>
    <t>확인</t>
  </si>
  <si>
    <t>팀별 차이</t>
  </si>
  <si>
    <t>실제 영향</t>
  </si>
  <si>
    <t>협업 기여</t>
  </si>
  <si>
    <t>사일로 방지</t>
  </si>
  <si>
    <t>핵심기술 기여</t>
  </si>
  <si>
    <t>AI/특허</t>
  </si>
  <si>
    <t>리더십</t>
  </si>
  <si>
    <t>팀 영향</t>
  </si>
  <si>
    <t>잠재력</t>
  </si>
  <si>
    <t>8. 세이프웨어형 Calibration 기준</t>
  </si>
  <si>
    <t>A. 개발자</t>
  </si>
  <si>
    <t>중점</t>
  </si>
  <si>
    <t>기술 난이도</t>
  </si>
  <si>
    <t>장애 대응</t>
  </si>
  <si>
    <t>B. AI Engineer</t>
  </si>
  <si>
    <t>데이터 자산</t>
  </si>
  <si>
    <t>사업 적용</t>
  </si>
  <si>
    <t>C. 디자인조직</t>
  </si>
  <si>
    <t>브랜드 기여</t>
  </si>
  <si>
    <t>9. Calibration 점검표 예시</t>
  </si>
  <si>
    <t>체크</t>
  </si>
  <si>
    <t>KPI 과도 Easy 여부</t>
  </si>
  <si>
    <t>✓</t>
  </si>
  <si>
    <t>KPI 과도 Hard 여부</t>
  </si>
  <si>
    <t>점수 Inflation 여부</t>
  </si>
  <si>
    <t>협업 기여 반영 여부</t>
  </si>
  <si>
    <t>핵심인재 여부</t>
  </si>
  <si>
    <t>리더십 반영 여부</t>
  </si>
  <si>
    <t>10. Calibration Matrix 구조</t>
  </si>
  <si>
    <t>최근 Tech기업 핵심 구조</t>
  </si>
  <si>
    <t>9-Box Matrix</t>
  </si>
  <si>
    <t>성과 \ 잠재력</t>
  </si>
  <si>
    <t>High Potential</t>
  </si>
  <si>
    <t>Mid</t>
  </si>
  <si>
    <t>Low</t>
  </si>
  <si>
    <t>High Performance</t>
  </si>
  <si>
    <t>우수인재</t>
  </si>
  <si>
    <t>전문가</t>
  </si>
  <si>
    <t>Mid Performance</t>
  </si>
  <si>
    <t>성장군</t>
  </si>
  <si>
    <t>일반군</t>
  </si>
  <si>
    <t>개선필요</t>
  </si>
  <si>
    <t>Low Performance</t>
  </si>
  <si>
    <t>재배치 검토</t>
  </si>
  <si>
    <t>관리 필요</t>
  </si>
  <si>
    <t>Low Performer</t>
  </si>
  <si>
    <t>11. 세이프웨어 추천 핵심인재 기준</t>
  </si>
  <si>
    <t>AI 핵심기술</t>
  </si>
  <si>
    <t>진입장벽</t>
  </si>
  <si>
    <t>플랫폼 핵심설계</t>
  </si>
  <si>
    <t>Lock-in</t>
  </si>
  <si>
    <t>고객사 핵심대응</t>
  </si>
  <si>
    <t>사업영향</t>
  </si>
  <si>
    <t>조직 안정</t>
  </si>
  <si>
    <t>12. Calibration Dashboard 예시</t>
  </si>
  <si>
    <t>S비율</t>
  </si>
  <si>
    <t>A비율</t>
  </si>
  <si>
    <t>13. 이상징후 탐지 (매우 중요)</t>
  </si>
  <si>
    <t>Calibration의 핵심</t>
  </si>
  <si>
    <t>체크 항목</t>
  </si>
  <si>
    <t>이상징후</t>
  </si>
  <si>
    <t>전원 A</t>
  </si>
  <si>
    <t>Inflation</t>
  </si>
  <si>
    <t>특정팀 전원 낮음</t>
  </si>
  <si>
    <t>평가왜곡</t>
  </si>
  <si>
    <t>협업 낮은데 고평가</t>
  </si>
  <si>
    <t>사일로</t>
  </si>
  <si>
    <t>장애 많은데 고평가</t>
  </si>
  <si>
    <t>품질문제</t>
  </si>
  <si>
    <t>핵심인재 저평가</t>
  </si>
  <si>
    <t>리스크</t>
  </si>
  <si>
    <t>14. Calibration용 KPI 데이터</t>
  </si>
  <si>
    <t>최근 Tech기업은 정성보다 데이터 중심</t>
  </si>
  <si>
    <t>출처</t>
  </si>
  <si>
    <t>코드품질</t>
  </si>
  <si>
    <t>360 Feedback</t>
  </si>
  <si>
    <t>고객데이터</t>
  </si>
  <si>
    <t>15. 추천 운영 주기</t>
  </si>
  <si>
    <t>Calibration Lite</t>
  </si>
  <si>
    <t>Half-Year</t>
  </si>
  <si>
    <t>본 Calibration</t>
  </si>
  <si>
    <t>Annual</t>
  </si>
  <si>
    <t>보상/승진</t>
  </si>
  <si>
    <t>16. 세이프웨어 추천 최종 구조</t>
  </si>
  <si>
    <t>“Data-driven Soft Calibration”</t>
  </si>
  <si>
    <t>핵심 특징</t>
  </si>
  <si>
    <t>강제등급 최소화</t>
  </si>
  <si>
    <t>R&amp;D 보호</t>
  </si>
  <si>
    <t>핵심인재 보호</t>
  </si>
  <si>
    <t>Product Impact 반영</t>
  </si>
  <si>
    <t>SaaS화</t>
  </si>
  <si>
    <t>협업 포함</t>
  </si>
  <si>
    <t>Agile 적합</t>
  </si>
  <si>
    <t>17. 절대 피해야 할 Calibration</t>
  </si>
  <si>
    <t>정치적 조정</t>
  </si>
  <si>
    <t>불신</t>
  </si>
  <si>
    <t>팀장 감정평가</t>
  </si>
  <si>
    <t>혁신 저하</t>
  </si>
  <si>
    <t>강제 하위등급</t>
  </si>
  <si>
    <t>18. 최근 글로벌 Tech기업 트렌드</t>
  </si>
  <si>
    <t>Forced Ranking</t>
  </si>
  <si>
    <t>Stack Ranking</t>
  </si>
  <si>
    <t>Continuous Feedback</t>
  </si>
  <si>
    <t>Growth Review</t>
  </si>
  <si>
    <t>Talent Review</t>
  </si>
  <si>
    <t>19. 세이프웨어 추천 운영 모델</t>
  </si>
  <si>
    <t>KPI Data</t>
  </si>
  <si>
    <t>팀장 평가</t>
  </si>
  <si>
    <t>Calibration Committee</t>
  </si>
  <si>
    <t>성과급/승진</t>
  </si>
  <si>
    <t>Retention Plan</t>
  </si>
  <si>
    <t>20. 세이프웨어에 특히 중요한 Calibration 포인트</t>
  </si>
  <si>
    <t>희소성</t>
  </si>
  <si>
    <t>QA</t>
  </si>
  <si>
    <t>품질보호</t>
  </si>
  <si>
    <t>병원확장</t>
  </si>
  <si>
    <t>핵심개발자</t>
  </si>
  <si>
    <t>4. KR 점수화 구조</t>
  </si>
  <si>
    <t>기본 공식</t>
  </si>
  <si>
    <t>KR Score=ActualTargetKR\ Score = \frac{Actual}{Target}KR Score=TargetActual​</t>
  </si>
  <si>
    <t>KR</t>
  </si>
  <si>
    <t>병원 파일럿</t>
  </si>
  <si>
    <t>5. Objective Score 계산</t>
  </si>
  <si>
    <t>KR 평균 방식</t>
  </si>
  <si>
    <t>Objective Score=KR1+KR2+KR3+KR44Objective\ Score = \frac{KR1+KR2+KR3+KR4}{4}Objective Score=4KR1+KR2+KR3+KR4​</t>
  </si>
  <si>
    <t>0.8+0.96+0.97+0.94=0.9075\frac{0.8+0.96+0.97+0.9}{4}=0.907540.8+0.96+0.97+0.9​=0.9075</t>
  </si>
  <si>
    <t>→ Objective Score = 0.91</t>
  </si>
  <si>
    <t>6. 세이프웨어 추천 최종 OKR 점수</t>
  </si>
  <si>
    <t>0.9~1.0</t>
  </si>
  <si>
    <t>매우 우수</t>
  </si>
  <si>
    <t>0.7~0.89</t>
  </si>
  <si>
    <t>정상 우수</t>
  </si>
  <si>
    <t>0.5~0.69</t>
  </si>
  <si>
    <t>도전적</t>
  </si>
  <si>
    <t>0.3~0.49</t>
  </si>
  <si>
    <t>미흡</t>
  </si>
  <si>
    <t>&lt;0.3</t>
  </si>
  <si>
    <t>재설계 필요</t>
  </si>
  <si>
    <t>7. 최근 글로벌 OKR 운영 핵심</t>
  </si>
  <si>
    <t>가장 중요</t>
  </si>
  <si>
    <t>“1.0이 목표가 아니다”</t>
  </si>
  <si>
    <t>즉:</t>
  </si>
  <si>
    <t>0.7~0.8 달성이 가장 건강</t>
  </si>
  <si>
    <t>8. 세이프웨어 추천 OKR 가중치 구조</t>
  </si>
  <si>
    <t>권장</t>
  </si>
  <si>
    <t>Engineering</t>
  </si>
  <si>
    <t>Customer</t>
  </si>
  <si>
    <t>9. 조직별 OKR 예시</t>
  </si>
  <si>
    <t>Objective</t>
  </si>
  <si>
    <t>“False Alarm을 획기적으로 줄인다”</t>
  </si>
  <si>
    <t>모델 자동배포</t>
  </si>
  <si>
    <t>“현장 사용성을 극대화한다”</t>
  </si>
  <si>
    <t>C. 디자인팀</t>
  </si>
  <si>
    <t>“고령층도 즉시 이해 가능한 UX를 만든다”</t>
  </si>
  <si>
    <t>Alert 인지속도</t>
  </si>
  <si>
    <t>50% 개선</t>
  </si>
  <si>
    <t>10. OKR + KPI 혼합 구조</t>
  </si>
  <si>
    <t>세이프웨어에 가장 추천</t>
  </si>
  <si>
    <t>OKR만</t>
  </si>
  <si>
    <t>도전적 목표만</t>
  </si>
  <si>
    <t>운영 불안</t>
  </si>
  <si>
    <t>KPI만</t>
  </si>
  <si>
    <t>혁신 감소</t>
  </si>
  <si>
    <t>“OKR + KPI Hybrid”</t>
  </si>
  <si>
    <t>11. 추천 혼합 비중</t>
  </si>
  <si>
    <t>60~70%</t>
  </si>
  <si>
    <t>30~40%</t>
  </si>
  <si>
    <t>12. 성과급 연계 구조 (중요)</t>
  </si>
  <si>
    <t>최근 Tech기업은:</t>
  </si>
  <si>
    <t>OKR을 직접 성과급에 강하게 연결하지 않음</t>
  </si>
  <si>
    <t>결과</t>
  </si>
  <si>
    <t>Bonus 직결</t>
  </si>
  <si>
    <t>쉬운 목표 설정</t>
  </si>
  <si>
    <t>Stretch 회피</t>
  </si>
  <si>
    <t>세이프웨어 추천</t>
  </si>
  <si>
    <t>직접 보상 연계</t>
  </si>
  <si>
    <t>성장/승진/리더십 참고</t>
  </si>
  <si>
    <t>13. 추천 점수 계산 구조</t>
  </si>
  <si>
    <t>최종 평가</t>
  </si>
  <si>
    <t>Final Score=(KPI×0.7)+(OKR×0.3)Final\ Score = (KPI\times0.7)+(OKR\times0.3)Final Score=(KPI×0.7)+(OKR×0.3)</t>
  </si>
  <si>
    <t>(90×0.7)+(80×0.3)=87(90\times0.7)+(80\times0.3)=87(90×0.7)+(80×0.3)=87</t>
  </si>
  <si>
    <t>14. Excel 수식 예시</t>
  </si>
  <si>
    <t>15. 세이프웨어 추천 OKR 운영 주기</t>
  </si>
  <si>
    <t>전략 Objective</t>
  </si>
  <si>
    <t>Team OKR</t>
  </si>
  <si>
    <t>Progress Check</t>
  </si>
  <si>
    <t>16. 최근 글로벌 OKR 트렌드</t>
  </si>
  <si>
    <t>단순 목표관리</t>
  </si>
  <si>
    <t>Cross-functional</t>
  </si>
  <si>
    <t>Outcome 중심</t>
  </si>
  <si>
    <t>Continuous Review</t>
  </si>
  <si>
    <t>17. 세이프웨어에서 특히 중요한 OKR</t>
  </si>
  <si>
    <t>기술 경쟁력</t>
  </si>
  <si>
    <t>사업 핵심</t>
  </si>
  <si>
    <t>병원 UX</t>
  </si>
  <si>
    <t>확장성</t>
  </si>
  <si>
    <t>기업가치</t>
  </si>
  <si>
    <t>데이터 확보</t>
  </si>
  <si>
    <t>실시간성</t>
  </si>
  <si>
    <t>18. 절대 피해야 할 OKR</t>
  </si>
  <si>
    <t>Output 중심</t>
  </si>
  <si>
    <t>가치 부족</t>
  </si>
  <si>
    <t>쉬운 목표</t>
  </si>
  <si>
    <t>너무 많은 KR</t>
  </si>
  <si>
    <t>집중력 저하</t>
  </si>
  <si>
    <t>보상 직결</t>
  </si>
  <si>
    <t>정성 KR만</t>
  </si>
  <si>
    <t>측정 불가</t>
  </si>
  <si>
    <t>19. 세이프웨어 추천 최종 구조</t>
  </si>
  <si>
    <t>Quarterly OKR</t>
  </si>
  <si>
    <t>20. 실제 추천 운영 모델</t>
  </si>
  <si>
    <t>Company OKR</t>
  </si>
  <si>
    <t>CTO OKR</t>
  </si>
  <si>
    <t>성과/보상</t>
  </si>
  <si>
    <t>1-2. 연구소 KPI 구조 (5대 축)</t>
  </si>
  <si>
    <t>기술성과</t>
  </si>
  <si>
    <t>알고리즘/아키텍처 성과</t>
  </si>
  <si>
    <t>제품전환</t>
  </si>
  <si>
    <t>의료/안전 신뢰성</t>
  </si>
  <si>
    <t>데이터/AI</t>
  </si>
  <si>
    <t>학습/모델 자산</t>
  </si>
  <si>
    <t>IP/혁신</t>
  </si>
  <si>
    <t>특허/논문/신기술</t>
  </si>
  <si>
    <t>1-3. 연구소 KPI 상세</t>
  </si>
  <si>
    <t>A. 기술성과 (Core Tech Output)</t>
  </si>
  <si>
    <t>신규 알고리즘 개발 수</t>
  </si>
  <si>
    <t>시스템 아키텍처 개선</t>
  </si>
  <si>
    <t>성능 개선률 (%)</t>
  </si>
  <si>
    <t>처리속도 개선 (latency)</t>
  </si>
  <si>
    <t>기술부채 감소율</t>
  </si>
  <si>
    <t>B. 제품 전환 (Business Impact)</t>
  </si>
  <si>
    <t>PoC → Product 전환율</t>
  </si>
  <si>
    <t>상용화 기능 수</t>
  </si>
  <si>
    <t>병원/산업 현장 적용 건수</t>
  </si>
  <si>
    <t>고객 적용 성공률</t>
  </si>
  <si>
    <t>Feature adoption rate</t>
  </si>
  <si>
    <t>C. 품질/안정성 (Safety Critical)</t>
  </si>
  <si>
    <t>Critical bug = 0</t>
  </si>
  <si>
    <t>시스템 장애율</t>
  </si>
  <si>
    <t>False Alarm 감소율</t>
  </si>
  <si>
    <t>Crash rate</t>
  </si>
  <si>
    <t>MTTR (복구시간)</t>
  </si>
  <si>
    <t>D. 데이터/AI 자산</t>
  </si>
  <si>
    <t>데이터셋 증가량</t>
  </si>
  <si>
    <t>라벨링 자동화율</t>
  </si>
  <si>
    <t>AI 정확도 (Accuracy)</t>
  </si>
  <si>
    <t>Recall / Precision</t>
  </si>
  <si>
    <t>E. IP/혁신</t>
  </si>
  <si>
    <t>특허 출원/등록</t>
  </si>
  <si>
    <t>논문/학회</t>
  </si>
  <si>
    <t>정부과제 수주</t>
  </si>
  <si>
    <t>신규 기술 PoC</t>
  </si>
  <si>
    <t>핵심 기술 내재화</t>
  </si>
  <si>
    <t>1-4. 연구소 점수 계산 구조</t>
  </si>
  <si>
    <t>Research Score=(Tech×0.25)+(Product×0.25)+(Quality×0.2)+(AI×0.2)+(IP×0.1)Research\ Score = (Tech\times0.25)+(Product\times0.25)+(Quality\times0.2)+(AI\times0.2)+(IP\times0.1)Research Score=(Tech×0.25)+(Product×0.25)+(Quality×0.2)+(AI×0.2)+(IP×0.1)</t>
  </si>
  <si>
    <t>1-5. 연구소 등급 체계</t>
  </si>
  <si>
    <t>90+</t>
  </si>
  <si>
    <t>글로벌 수준</t>
  </si>
  <si>
    <t>80~89</t>
  </si>
  <si>
    <t>상용화 성공</t>
  </si>
  <si>
    <t>70~79</t>
  </si>
  <si>
    <t>개선 필요</t>
  </si>
  <si>
    <t>60~69</t>
  </si>
  <si>
    <t>구조 수정</t>
  </si>
  <si>
    <t>&lt;60</t>
  </si>
  <si>
    <t>연구 방향 재설계</t>
  </si>
  <si>
    <t>1-6. 연구소 핵심 KPI 예시</t>
  </si>
  <si>
    <t>PoC → 제품화</t>
  </si>
  <si>
    <t>특허</t>
  </si>
  <si>
    <t>연 3건</t>
  </si>
  <si>
    <t>시스템 장애</t>
  </si>
  <si>
    <t>0~1</t>
  </si>
  <si>
    <t>데이터셋</t>
  </si>
  <si>
    <t>2. 핵심인재 평가모델 (Key Talent Model)</t>
  </si>
  <si>
    <t>2-1. 핵심인재 정의 (세이프웨어 기준)</t>
  </si>
  <si>
    <t>핵심인재는 단순 “성과 높은 사람”이 아니라:</t>
  </si>
  <si>
    <t>“회사의 기술/사업 구조를 움직이는 사람”</t>
  </si>
  <si>
    <t>2-2. 4대 평가 축</t>
  </si>
  <si>
    <t>Performance</t>
  </si>
  <si>
    <t>KPI 성과</t>
  </si>
  <si>
    <t>Impact</t>
  </si>
  <si>
    <t>제품/사업 영향</t>
  </si>
  <si>
    <t>Capability</t>
  </si>
  <si>
    <t>기술/전문성</t>
  </si>
  <si>
    <t>Leadership</t>
  </si>
  <si>
    <t>조직 영향력</t>
  </si>
  <si>
    <t>2-3. 핵심인재 점수 구조</t>
  </si>
  <si>
    <t>Talent Score=(Performance×0.3)+(Impact×0.3)+(Capability×0.2)+(Leadership×0.2)Talent\ Score = (Performance\times0.3)+(Impact\times0.3)+(Capability\times0.2)+(Leadership\times0.2)Talent Score=(Performance×0.3)+(Impact×0.3)+(Capability×0.2)+(Leadership×0.2)</t>
  </si>
  <si>
    <t>2-4. 핵심인재 세부 평가</t>
  </si>
  <si>
    <t>A. Performance (기본 성과)</t>
  </si>
  <si>
    <t>KPI 달성률</t>
  </si>
  <si>
    <t>OKR 달성률</t>
  </si>
  <si>
    <t>Sprint 성과</t>
  </si>
  <si>
    <t>품질 유지</t>
  </si>
  <si>
    <t>B. Impact (가장 중요)</t>
  </si>
  <si>
    <t>제품 사용률 증가</t>
  </si>
  <si>
    <t>고객 도입 기여</t>
  </si>
  <si>
    <t>매출/Retention 영향</t>
  </si>
  <si>
    <t>장애 감소 기여</t>
  </si>
  <si>
    <t>AI 정확도 개선</t>
  </si>
  <si>
    <t>C. Capability (기술역량)</t>
  </si>
  <si>
    <t>시스템 설계 능력</t>
  </si>
  <si>
    <t>문제 해결 속도</t>
  </si>
  <si>
    <t>코드/모델 품질</t>
  </si>
  <si>
    <t>기술 난이도 처리</t>
  </si>
  <si>
    <t>자동화/개선 능력</t>
  </si>
  <si>
    <t>D. Leadership (조직 영향)</t>
  </si>
  <si>
    <t>기술 방향 제시</t>
  </si>
  <si>
    <t>리뷰 영향력</t>
  </si>
  <si>
    <t>멘토링</t>
  </si>
  <si>
    <t>크로스팀 협업</t>
  </si>
  <si>
    <t>의사결정 기여</t>
  </si>
  <si>
    <t>2-5. 핵심인재 등급 체계</t>
  </si>
  <si>
    <t>정의</t>
  </si>
  <si>
    <t>Key Talent</t>
  </si>
  <si>
    <t>핵심 유지 대상</t>
  </si>
  <si>
    <t>Core Talent</t>
  </si>
  <si>
    <t>전략 인력</t>
  </si>
  <si>
    <t>Solid Talent</t>
  </si>
  <si>
    <t>안정 인력</t>
  </si>
  <si>
    <t>Risk Talent</t>
  </si>
  <si>
    <t>At Risk</t>
  </si>
  <si>
    <t>재배치</t>
  </si>
  <si>
    <t>2-6. 핵심인재 식별 매트릭스 (9-box)</t>
  </si>
  <si>
    <t>High</t>
  </si>
  <si>
    <t>핵심기여자</t>
  </si>
  <si>
    <t>성장인재</t>
  </si>
  <si>
    <t>안정인력</t>
  </si>
  <si>
    <t>관리대상</t>
  </si>
  <si>
    <t>Exit</t>
  </si>
  <si>
    <t>3. 연구소 + 핵심인재 통합 구조</t>
  </si>
  <si>
    <t>세이프웨어에서 가장 중요한 구조는 이것입니다:</t>
  </si>
  <si>
    <t>Research KPI</t>
  </si>
  <si>
    <t xml:space="preserve">      ↓</t>
  </si>
  <si>
    <t>Talent Score</t>
  </si>
  <si>
    <t>Retention / Reward</t>
  </si>
  <si>
    <t>4. 실제 운영 모델 (추천)</t>
  </si>
  <si>
    <t>연구소 운영</t>
  </si>
  <si>
    <t>월간 기술 KPI 리뷰</t>
  </si>
  <si>
    <t>분기 PoC 평가</t>
  </si>
  <si>
    <t>반기 제품전환 평가</t>
  </si>
  <si>
    <t>연간 IP 평가</t>
  </si>
  <si>
    <t>핵심인재 운영</t>
  </si>
  <si>
    <t>월 1회 Feedback</t>
  </si>
  <si>
    <t>분기 Talent Review</t>
  </si>
  <si>
    <t>반기 Calibration</t>
  </si>
  <si>
    <t>연 1회 Retention Plan</t>
  </si>
  <si>
    <t>5. 성과급/보상 연결 구조</t>
  </si>
  <si>
    <t>연구소</t>
  </si>
  <si>
    <t>IP / 제품화 = Bonus</t>
  </si>
  <si>
    <t>AI 성능 개선 = Bonus</t>
  </si>
  <si>
    <t>특허 = 추가 인센티브</t>
  </si>
  <si>
    <t>Talent Score 90+ → RSU/스톡옵션</t>
  </si>
  <si>
    <t>Impact 높은 사람 → 추가 multiplier</t>
  </si>
  <si>
    <t>Key Talent → 장기 보상 (3~5년)</t>
  </si>
  <si>
    <t>6. 세이프웨어에서 중요한 포인트</t>
  </si>
  <si>
    <t>반드시 들어가야 하는 KPI</t>
  </si>
  <si>
    <t>실시간 처리 성능</t>
  </si>
  <si>
    <t>병원/산업 적용률</t>
  </si>
  <si>
    <t>데이터 축적량</t>
  </si>
  <si>
    <t>장애율 (0에 가까워야 함)</t>
  </si>
  <si>
    <t>7. 절대 실패하는 구조</t>
  </si>
  <si>
    <t>논문만 평가</t>
  </si>
  <si>
    <t>사업 실패</t>
  </si>
  <si>
    <t>코드량 평가</t>
  </si>
  <si>
    <t>기술만 평가</t>
  </si>
  <si>
    <t>매출만 평가</t>
  </si>
  <si>
    <t>R&amp;D 붕괴</t>
  </si>
  <si>
    <t>8. 세이프웨어 추천 최종 구조</t>
  </si>
  <si>
    <t>👉 “Tech + Product + AI + IP + Quality”</t>
  </si>
  <si>
    <t>👉 “성과 + 영향 + 역량 + 리더십”</t>
  </si>
  <si>
    <t>9. 한 줄 요약</t>
  </si>
  <si>
    <t>연구소 = “기술이 돈이 되는 구조”</t>
  </si>
  <si>
    <t>핵심인재 = “회사를 움직이는 사람”</t>
  </si>
  <si>
    <t>Process
No</t>
    <phoneticPr fontId="8" type="noConversion"/>
  </si>
  <si>
    <t>업무 매뉴얼 ( 프로세스 중심)</t>
    <phoneticPr fontId="35" type="noConversion"/>
  </si>
  <si>
    <t>*절차 :각 부서 및 개인별 작성 후 &gt;  전략본부장 접수 &gt; 개별 미팅 및 조정 &gt;  CEO 보고 &gt; 확정</t>
    <phoneticPr fontId="3" type="noConversion"/>
  </si>
  <si>
    <t>2026년 KPI/OKR 작성 sheet</t>
    <phoneticPr fontId="3" type="noConversion"/>
  </si>
  <si>
    <t>↓ 테스트를 위한 임의 수치 입력</t>
    <phoneticPr fontId="3" type="noConversion"/>
  </si>
  <si>
    <t>팀/실 구성원작성 &gt; 팀장/실장 집계 및 검토 &gt;  업무조정 / 수명업무 반영 &gt; 팀/실장  최종 확정 &gt;  전략본부(이창용)에게 메일 발송</t>
    <phoneticPr fontId="3" type="noConversion"/>
  </si>
  <si>
    <t>* 아래기재사항은 예시이며 작성시 지우고 부서 내용으로 기재해주시기 바랍니다. ( 팀과 팀원은 OKR  항목 반영이 가능함)</t>
    <phoneticPr fontId="3" type="noConversion"/>
  </si>
  <si>
    <t>업무 기술( 최대한 상세히/ 전후 연관부서 내용포함)</t>
    <phoneticPr fontId="8" type="noConversion"/>
  </si>
  <si>
    <t>ERP 도입 (더존 Amarans 10)</t>
    <phoneticPr fontId="40" type="noConversion"/>
  </si>
  <si>
    <t>프로젝트 이름</t>
  </si>
  <si>
    <t>프로젝트 관리자</t>
  </si>
  <si>
    <t>WBS 번호</t>
  </si>
  <si>
    <t>작업 제목</t>
  </si>
  <si>
    <t>작업 소유자</t>
  </si>
  <si>
    <t>시작일</t>
  </si>
  <si>
    <t>마감일</t>
  </si>
  <si>
    <t>기간</t>
  </si>
  <si>
    <t>작업 완료 비율</t>
  </si>
  <si>
    <t>1단계</t>
  </si>
  <si>
    <t>2단계</t>
  </si>
  <si>
    <t>3단계</t>
  </si>
  <si>
    <t>4단계</t>
  </si>
  <si>
    <t>1주</t>
  </si>
  <si>
    <t>2주</t>
  </si>
  <si>
    <t>3주</t>
  </si>
  <si>
    <t>4주</t>
  </si>
  <si>
    <t>5주</t>
  </si>
  <si>
    <t>6주</t>
  </si>
  <si>
    <t>7주</t>
  </si>
  <si>
    <t>8주</t>
  </si>
  <si>
    <t>9주</t>
  </si>
  <si>
    <t>10주</t>
  </si>
  <si>
    <t>11주</t>
  </si>
  <si>
    <t>12주</t>
  </si>
  <si>
    <t>화</t>
  </si>
  <si>
    <t>수</t>
  </si>
  <si>
    <t>목</t>
  </si>
  <si>
    <t>금</t>
  </si>
  <si>
    <t>프로젝트 구상 및 착수</t>
  </si>
  <si>
    <t>ERP 도입 검토</t>
    <phoneticPr fontId="40" type="noConversion"/>
  </si>
  <si>
    <t>사람 이름</t>
  </si>
  <si>
    <t>1.1.1</t>
  </si>
  <si>
    <t>대상 시스템 선정</t>
    <phoneticPr fontId="40" type="noConversion"/>
  </si>
  <si>
    <t>대상 시스템 설명회</t>
    <phoneticPr fontId="40" type="noConversion"/>
  </si>
  <si>
    <t>대상 시스탬 구축 범위 검토</t>
    <phoneticPr fontId="40" type="noConversion"/>
  </si>
  <si>
    <t>내부 기안 상신</t>
    <phoneticPr fontId="40" type="noConversion"/>
  </si>
  <si>
    <t>승인</t>
    <phoneticPr fontId="40" type="noConversion"/>
  </si>
  <si>
    <t>계약진행</t>
    <phoneticPr fontId="40" type="noConversion"/>
  </si>
  <si>
    <t>ERP 도입 진행</t>
    <phoneticPr fontId="40" type="noConversion"/>
  </si>
  <si>
    <t>시스템 세팅</t>
    <phoneticPr fontId="40" type="noConversion"/>
  </si>
  <si>
    <t>기능별 모듈 세팅</t>
    <phoneticPr fontId="40" type="noConversion"/>
  </si>
  <si>
    <t>주요 마이그레이션</t>
    <phoneticPr fontId="40" type="noConversion"/>
  </si>
  <si>
    <t>사용자 교육</t>
    <phoneticPr fontId="40" type="noConversion"/>
  </si>
  <si>
    <t>ERP 기본 세팅</t>
    <phoneticPr fontId="40" type="noConversion"/>
  </si>
  <si>
    <t>기준정보 등록</t>
    <phoneticPr fontId="40" type="noConversion"/>
  </si>
  <si>
    <t>상반기 자료 이관</t>
    <phoneticPr fontId="40" type="noConversion"/>
  </si>
  <si>
    <t>3.2.1</t>
  </si>
  <si>
    <t>시험 테스트</t>
    <phoneticPr fontId="40" type="noConversion"/>
  </si>
  <si>
    <t>3.2.2</t>
  </si>
  <si>
    <t>세팅 완료</t>
    <phoneticPr fontId="40" type="noConversion"/>
  </si>
  <si>
    <t>PI(Process inovation)</t>
    <phoneticPr fontId="40" type="noConversion"/>
  </si>
  <si>
    <t>3.3.1</t>
  </si>
  <si>
    <t>Go Live</t>
    <phoneticPr fontId="40" type="noConversion"/>
  </si>
  <si>
    <t>To Be 정의</t>
    <phoneticPr fontId="40" type="noConversion"/>
  </si>
  <si>
    <t>PI(Process inovation)</t>
  </si>
  <si>
    <t>Go Live</t>
  </si>
  <si>
    <t>일자</t>
    <phoneticPr fontId="3" type="noConversion"/>
  </si>
  <si>
    <t>전사일정</t>
    <phoneticPr fontId="3" type="noConversion"/>
  </si>
  <si>
    <t>기능부서 팀장&amp;실장</t>
    <phoneticPr fontId="3" type="noConversion"/>
  </si>
  <si>
    <t>TF/Squad 리더</t>
    <phoneticPr fontId="3" type="noConversion"/>
  </si>
  <si>
    <t>부서 및  TF/Squad 구성원</t>
    <phoneticPr fontId="3" type="noConversion"/>
  </si>
  <si>
    <t>비고</t>
    <phoneticPr fontId="3" type="noConversion"/>
  </si>
  <si>
    <t>설명회 + 가이드 &gt; 목표 작성 개시</t>
    <phoneticPr fontId="3" type="noConversion"/>
  </si>
  <si>
    <t>접수: 전략본부장</t>
    <phoneticPr fontId="3" type="noConversion"/>
  </si>
  <si>
    <t>조직별 목표 접수</t>
    <phoneticPr fontId="3" type="noConversion"/>
  </si>
  <si>
    <t>2026년 부서 목표 설정/제출(하반기)</t>
    <phoneticPr fontId="3" type="noConversion"/>
  </si>
  <si>
    <t>2026 협업 과제&amp;목표 설정</t>
  </si>
  <si>
    <t>개인별 업무분장표 작성</t>
  </si>
  <si>
    <t>팀내 과제별 업무 배정</t>
  </si>
  <si>
    <t>팀내 추진 업무분장</t>
    <phoneticPr fontId="3" type="noConversion"/>
  </si>
  <si>
    <t>TFT 조직 구성</t>
  </si>
  <si>
    <t>조직내 수명과제 업무 분장 작성</t>
  </si>
  <si>
    <t>과제 실행계획 작성</t>
  </si>
  <si>
    <t>구성원별 업무분장</t>
  </si>
  <si>
    <t xml:space="preserve">TFT 업무 분장 </t>
  </si>
  <si>
    <t>과제 평가 기준 설정</t>
  </si>
  <si>
    <t>구성원별 연간 업무 실행 계획 작성</t>
  </si>
  <si>
    <t>담당업무+수명과제(조직+TFT)실행계획,평가기준 작성</t>
  </si>
  <si>
    <t>평가기준 설정</t>
  </si>
  <si>
    <t>팀장 &amp; 조직장 리뷰 / 개인 목표 완성</t>
  </si>
  <si>
    <t>조직목표 발표 &amp; 리뷰</t>
  </si>
  <si>
    <t>TFT 목표 발표 &amp; 리뷰</t>
  </si>
  <si>
    <t>개인별 목표 발표 &amp; 리뷰</t>
  </si>
  <si>
    <t xml:space="preserve">조직목표 수정 협의 </t>
  </si>
  <si>
    <t>조직목표 확정( CEO 승인)</t>
  </si>
  <si>
    <t>TFT 목표 확정( CEO 승인)</t>
  </si>
  <si>
    <t>담당별 기본업무 업무매뉴얼 작성&amp;제출(역량평가용)</t>
  </si>
  <si>
    <t>10/12~20</t>
    <phoneticPr fontId="3" type="noConversion"/>
  </si>
  <si>
    <t>중간평가</t>
  </si>
  <si>
    <t>과제 종료시 결과 제출</t>
  </si>
  <si>
    <t>12/14~1/25</t>
    <phoneticPr fontId="3" type="noConversion"/>
  </si>
  <si>
    <t>기말평가</t>
  </si>
  <si>
    <t>Template 작성 일정(계획)</t>
    <phoneticPr fontId="3" type="noConversion"/>
  </si>
  <si>
    <t>* 본 양식은 TF 출범 / Squad 조직 가동시 주요 과제에 대해서 작성하는 양식입니다.</t>
    <phoneticPr fontId="3" type="noConversion"/>
  </si>
  <si>
    <t>추락 검출 알고리즘 고도화</t>
    <phoneticPr fontId="3" type="noConversion"/>
  </si>
  <si>
    <t>알고리즘 고도화</t>
    <phoneticPr fontId="3" type="noConversion"/>
  </si>
  <si>
    <t>① 회전 추락 검출 기능 추가(3월)
② IMU 센서 정상 동작여부 판별 로직 추가(4월)
③ 충돌·회전 등 추락 검출 성능 평가 및 개선(9~11월)</t>
    <phoneticPr fontId="3" type="noConversion"/>
  </si>
  <si>
    <t>Zephyr 기반 멀티모드 펌웨어 개발</t>
    <phoneticPr fontId="3" type="noConversion"/>
  </si>
  <si>
    <t>펌웨어 개발</t>
    <phoneticPr fontId="3" type="noConversion"/>
  </si>
  <si>
    <t>센서 데이터 통합관리시스템(SIMS) 구축</t>
    <phoneticPr fontId="3" type="noConversion"/>
  </si>
  <si>
    <t>시스템 구축</t>
    <phoneticPr fontId="3" type="noConversion"/>
  </si>
  <si>
    <t>① 신규 센서모듈 데이터 자동 추출(BLE) 로직 개발(6월)
② 기존 센서모듈 데이터 자동 추출(UART) 로직 개발(6~7월)
③ 데이터 전송(Windows) 및 저장·관리(Linux) 로직 구현(7~8월)</t>
    <phoneticPr fontId="3" type="noConversion"/>
  </si>
  <si>
    <t>노인 낙상 검출 알고리즘 고도화</t>
    <phoneticPr fontId="3" type="noConversion"/>
  </si>
  <si>
    <t>Redy 낙상 검출 성능 향상 및 딥러닝/하이브리드 모델 기반 고도화</t>
    <phoneticPr fontId="3" type="noConversion"/>
  </si>
  <si>
    <t>고령자 낙상 검출 정확도 개선, 모델 경량화로 제품 적용성 향상</t>
    <phoneticPr fontId="3" type="noConversion"/>
  </si>
  <si>
    <t>낙상 위험도 평가 로직 개발</t>
    <phoneticPr fontId="3" type="noConversion"/>
  </si>
  <si>
    <t>신규 로직 개발</t>
    <phoneticPr fontId="3" type="noConversion"/>
  </si>
  <si>
    <t>낙상 검출 이후 예방 관점의 위험도 평가 기능 확보</t>
    <phoneticPr fontId="3" type="noConversion"/>
  </si>
  <si>
    <t>① KAIST 백업 및 기술 내재화(AX 과제 수주 시)
② SPPB 등 간단한 Battery 조사 및 검토
③ 임계값 기반 Battery 평가 로직 개발</t>
    <phoneticPr fontId="3" type="noConversion"/>
  </si>
  <si>
    <t>Battery 기반 평가 항목 정의 및 임계값 기반 낙상 위험도 평가 로직 구현</t>
    <phoneticPr fontId="3" type="noConversion"/>
  </si>
  <si>
    <t>사후 검출 중심에서 사전 위험도 평가 기능으로 제품 확장 가능</t>
    <phoneticPr fontId="3" type="noConversion"/>
  </si>
  <si>
    <t>Redy 웹 대시보드 개발</t>
    <phoneticPr fontId="3" type="noConversion"/>
  </si>
  <si>
    <t>웹 개발</t>
    <phoneticPr fontId="3" type="noConversion"/>
  </si>
  <si>
    <t>Redy 서비스 운영 및 모니터링을 위한 웹 기반 대시보드 기능 구현</t>
    <phoneticPr fontId="3" type="noConversion"/>
  </si>
  <si>
    <t>① 요구사항 분석 및 UI/UX 설계(2월)
② 서버 연동 로직(REST API) 구현(3월)
③ 대시보드 컴포넌트, 차트, 모니터링 프론트엔드 개발(3~4월)</t>
    <phoneticPr fontId="3" type="noConversion"/>
  </si>
  <si>
    <t>서비스 데이터 가시화 및 운영 모니터링 편의성 향상</t>
    <phoneticPr fontId="3" type="noConversion"/>
  </si>
  <si>
    <t>SafeTerminal 앱 기능 보강</t>
    <phoneticPr fontId="3" type="noConversion"/>
  </si>
  <si>
    <t>출고 프로세스 안정화, 펌웨어 업데이트 편의성 향상</t>
  </si>
  <si>
    <t>SafewareConnect·Redy 앱 기능 보강</t>
    <phoneticPr fontId="3" type="noConversion"/>
  </si>
  <si>
    <t>앱 기능 개선</t>
    <phoneticPr fontId="3" type="noConversion"/>
  </si>
  <si>
    <t>BLE 안정화, 멀티 접속/전송, Zephyr DFU, 실시간 데이터 전송 기능 구현</t>
    <phoneticPr fontId="3" type="noConversion"/>
  </si>
  <si>
    <t>앱 연결 신뢰성 향상, 신규 센서모듈 대응, 실시간 데이터 활용 기반 확보</t>
    <phoneticPr fontId="3" type="noConversion"/>
  </si>
  <si>
    <t>과제 추진 총괄</t>
    <phoneticPr fontId="3" type="noConversion"/>
  </si>
  <si>
    <t>데이터셋 리라벨링</t>
    <phoneticPr fontId="3" type="noConversion"/>
  </si>
  <si>
    <t>SW개발실</t>
  </si>
  <si>
    <t>SW개발실</t>
    <phoneticPr fontId="3" type="noConversion"/>
  </si>
  <si>
    <t>2026.06</t>
    <phoneticPr fontId="3" type="noConversion"/>
  </si>
  <si>
    <t>2026.08</t>
    <phoneticPr fontId="3" type="noConversion"/>
  </si>
  <si>
    <t>2026.03</t>
    <phoneticPr fontId="3" type="noConversion"/>
  </si>
  <si>
    <t>2026.11</t>
    <phoneticPr fontId="3" type="noConversion"/>
  </si>
  <si>
    <t/>
  </si>
  <si>
    <t>▶</t>
    <phoneticPr fontId="3" type="noConversion"/>
  </si>
  <si>
    <t>▷</t>
    <phoneticPr fontId="3" type="noConversion"/>
  </si>
  <si>
    <t>회전 추락 검출 기능 추가</t>
    <phoneticPr fontId="3" type="noConversion"/>
  </si>
  <si>
    <t>IMU 센서 정상 동작여부 판별 로직 추가</t>
    <phoneticPr fontId="3" type="noConversion"/>
  </si>
  <si>
    <t>2026.04</t>
    <phoneticPr fontId="3" type="noConversion"/>
  </si>
  <si>
    <t>충돌·회전 등 추락 검출 성능 평가 및 개선</t>
    <phoneticPr fontId="3" type="noConversion"/>
  </si>
  <si>
    <t>2026.09</t>
    <phoneticPr fontId="3" type="noConversion"/>
  </si>
  <si>
    <t>2026.01</t>
    <phoneticPr fontId="3" type="noConversion"/>
  </si>
  <si>
    <t>2026.07</t>
    <phoneticPr fontId="3" type="noConversion"/>
  </si>
  <si>
    <t>NRF54L15DK 활용, 펌웨어 기본기능 구현</t>
    <phoneticPr fontId="3" type="noConversion"/>
  </si>
  <si>
    <t>신규 센서모듈 데이터 자동 추출(BLE) 로직 개발</t>
    <phoneticPr fontId="3" type="noConversion"/>
  </si>
  <si>
    <t>기존 센서모듈 데이터 자동 추출(UART) 로직 개발</t>
    <phoneticPr fontId="3" type="noConversion"/>
  </si>
  <si>
    <t>데이터 전송(Windows) 및 저장·관리(Linux) 로직 구현</t>
    <phoneticPr fontId="3" type="noConversion"/>
  </si>
  <si>
    <t>2026.02</t>
    <phoneticPr fontId="3" type="noConversion"/>
  </si>
  <si>
    <t>2026.05</t>
    <phoneticPr fontId="3" type="noConversion"/>
  </si>
  <si>
    <t>2026.12</t>
    <phoneticPr fontId="3" type="noConversion"/>
  </si>
  <si>
    <t>KAIST 백업 및 기술 내재화</t>
    <phoneticPr fontId="3" type="noConversion"/>
  </si>
  <si>
    <t>SPPB 등 Battery 조사 및 검토</t>
    <phoneticPr fontId="3" type="noConversion"/>
  </si>
  <si>
    <t>임계값 기반 Battery 평가 로직 개발</t>
    <phoneticPr fontId="3" type="noConversion"/>
  </si>
  <si>
    <t>요구사항 분석 및 UI/UX 설계</t>
    <phoneticPr fontId="3" type="noConversion"/>
  </si>
  <si>
    <t>서버 연동 로직(REST API) 구현</t>
    <phoneticPr fontId="3" type="noConversion"/>
  </si>
  <si>
    <t>대시보드 컴포넌트·차트·모니터링 프론트엔드 개발</t>
    <phoneticPr fontId="3" type="noConversion"/>
  </si>
  <si>
    <t>BLE 활성화 등 출고 로직 추가</t>
    <phoneticPr fontId="3" type="noConversion"/>
  </si>
  <si>
    <t>기존·신규 센서모듈 멀티 DFU 구현</t>
    <phoneticPr fontId="3" type="noConversion"/>
  </si>
  <si>
    <t>2026.10</t>
    <phoneticPr fontId="3" type="noConversion"/>
  </si>
  <si>
    <t>BLE 연결 안정성 개선 및 중요 메시지 재전송 로직 추가</t>
    <phoneticPr fontId="3" type="noConversion"/>
  </si>
  <si>
    <t>주변 기기 멀티 접속 및 메시지 전송 로직 추가</t>
    <phoneticPr fontId="3" type="noConversion"/>
  </si>
  <si>
    <t>신규 센서모듈(Zephyr) 대상 DFU 기능 추가</t>
    <phoneticPr fontId="3" type="noConversion"/>
  </si>
  <si>
    <t>구범모</t>
    <phoneticPr fontId="3" type="noConversion"/>
  </si>
  <si>
    <t>B</t>
    <phoneticPr fontId="3" type="noConversion"/>
  </si>
  <si>
    <t>팀장</t>
    <phoneticPr fontId="3" type="noConversion"/>
  </si>
  <si>
    <t>노인 낙상 검출 고도화 선행 데이터 품질 확보</t>
    <phoneticPr fontId="3" type="noConversion"/>
  </si>
  <si>
    <t>기본 모델 구조 설계 및 학습 파이프라인 정비</t>
    <phoneticPr fontId="3" type="noConversion"/>
  </si>
  <si>
    <t>오검출/미검출 개선 목적</t>
    <phoneticPr fontId="3" type="noConversion"/>
  </si>
  <si>
    <t>다중 출력 구조 적용 가능성 검토</t>
    <phoneticPr fontId="3" type="noConversion"/>
  </si>
  <si>
    <t>중</t>
    <phoneticPr fontId="3" type="noConversion"/>
  </si>
  <si>
    <t>기존 방식 유지안 대비 성능 점검</t>
    <phoneticPr fontId="3" type="noConversion"/>
  </si>
  <si>
    <t>과적합 억제 목적의 모델 개선</t>
    <phoneticPr fontId="3" type="noConversion"/>
  </si>
  <si>
    <t>학습 데이터 구성 비율 및 샘플 품질 개선</t>
    <phoneticPr fontId="3" type="noConversion"/>
  </si>
  <si>
    <t>제품 적용성 향상을 위한 경량화</t>
    <phoneticPr fontId="3" type="noConversion"/>
  </si>
  <si>
    <t>전방 제외 하이브리드 로직 고도화</t>
    <phoneticPr fontId="3" type="noConversion"/>
  </si>
  <si>
    <t>전방 포함 전체 방향 검출 로직 개발</t>
    <phoneticPr fontId="3" type="noConversion"/>
  </si>
  <si>
    <t>정확도·재현율·오검출 등 핵심 지표 관리</t>
    <phoneticPr fontId="3" type="noConversion"/>
  </si>
  <si>
    <t>AX 과제 연계 시 기술 백업 및 내재화 대응</t>
    <phoneticPr fontId="3" type="noConversion"/>
  </si>
  <si>
    <t>낙상 위험도 평가용 항목 도출</t>
    <phoneticPr fontId="3" type="noConversion"/>
  </si>
  <si>
    <t>평가 로직 구조 및 threshold 정의</t>
    <phoneticPr fontId="3" type="noConversion"/>
  </si>
  <si>
    <t>평가 로직 구현 및 적용성 검증</t>
    <phoneticPr fontId="3" type="noConversion"/>
  </si>
  <si>
    <t>평가 결과 해석 및 보고 자료 작성</t>
    <phoneticPr fontId="3" type="noConversion"/>
  </si>
  <si>
    <t>출고 로직 보강 및 기존/신규 센서모듈 대상 멀티 DFU 기능 구현</t>
    <phoneticPr fontId="3" type="noConversion"/>
  </si>
  <si>
    <t>안용렬</t>
    <phoneticPr fontId="3" type="noConversion"/>
  </si>
  <si>
    <t>이승희</t>
    <phoneticPr fontId="3" type="noConversion"/>
  </si>
  <si>
    <t>이승희, 김동권</t>
    <phoneticPr fontId="3" type="noConversion"/>
  </si>
  <si>
    <t>김동권</t>
    <phoneticPr fontId="3" type="noConversion"/>
  </si>
  <si>
    <t>김솔</t>
    <phoneticPr fontId="3" type="noConversion"/>
  </si>
  <si>
    <t>① BLE 활성화 등 출고 로직 추가(5월)
② 기존(NRF5-SDK) 및 신규(Zephyr) 센서모듈 멀티 DFU 구현(5~6월)</t>
    <phoneticPr fontId="3" type="noConversion"/>
  </si>
  <si>
    <t>① NRF54L15DK 활용, 펌웨어 기본기능 구현(1~3월)
② 추락 및 낙상 검출 알고리즘 탑재(3~4월)
③ 모션 감지 기반 파워 제어 로직 구현(4월)
④ 기존 센서모듈(NRF52832)용 펌웨어 구현(4~5월)
⑤ 기존 센서모듈 성능 점검 및 보완(6월)
⑥ 신규 센서모듈 성능 점검 및 보완(7월)</t>
    <phoneticPr fontId="3" type="noConversion"/>
  </si>
  <si>
    <t>추락·낙상 알고리즘 탑재 / 모션 감지 기반 파워 제어 로직 구현</t>
    <phoneticPr fontId="3" type="noConversion"/>
  </si>
  <si>
    <t>기존 센서모듈 펌웨어 구현 / 기존·신규 센서모듈 성능 점검·보완</t>
    <phoneticPr fontId="3" type="noConversion"/>
  </si>
  <si>
    <t>① 데이터셋 리라벨링(1~2월)
② 딥러닝 모델 구조 개발·Custom loss 개발(1~3월)
③ Multi-tasking 시도, 기존 방식 유지 모델 개발, 피팅 억제모델 개발(3~5월)
④ 훈련 데이터 최적화 및 모델 최적화·경량화(5~6월)
⑤ 하이브리드 모델 고도화: 전방 제외(~6월), 전방향(~11월)
⑥ 알고리즘 성능 평가 및 고령자 대상 실증 검토</t>
    <phoneticPr fontId="3" type="noConversion"/>
  </si>
  <si>
    <t>낙상 데이터셋 정비, 모델 구조·학습 방식 개선, 모델 경량화 및 하이브리드 검출 로직 성능평가 완료</t>
    <phoneticPr fontId="3" type="noConversion"/>
  </si>
  <si>
    <t>모델 구조 개발 / Custom loss 개발</t>
    <phoneticPr fontId="3" type="noConversion"/>
  </si>
  <si>
    <t>Multi-tasking 시도 / 기존 방식 유지 모델 / 피팅 억제모델 개발</t>
    <phoneticPr fontId="3" type="noConversion"/>
  </si>
  <si>
    <t>훈련 데이터 최적화 / 모델 경량화 / 하이브리드 고도화 / 성능평가·실증검토</t>
    <phoneticPr fontId="3" type="noConversion"/>
  </si>
  <si>
    <t>실제 추락 사고 상황에서 미검출 동작을 발견, 검출 알고리즘 사각지대 해소 절실</t>
    <phoneticPr fontId="3" type="noConversion"/>
  </si>
  <si>
    <t>추락 미검출 가능성 최소화 및 제품 오동작 위험성 저감</t>
    <phoneticPr fontId="3" type="noConversion"/>
  </si>
  <si>
    <t>실제 추락 상황 대응력 향상, 오검출/미검출 리스크 감소</t>
    <phoneticPr fontId="3" type="noConversion"/>
  </si>
  <si>
    <t>기존 센서모듈의 성능 부족으로, 펌웨어의 기능 및 성능 확대 제한적</t>
    <phoneticPr fontId="3" type="noConversion"/>
  </si>
  <si>
    <t>고성능 MCU 및 RTOS를 기반으로 고확장성 펌웨어를 개발, 고품위 알고리즘 실행 및 고급 기능 탑재 기반을 확보</t>
    <phoneticPr fontId="3" type="noConversion"/>
  </si>
  <si>
    <t>고성능 머신러닝 실행 기반 확보를 비롯, 멀티 검출 알고리즘 탑재 및 실시간 데이터 전송 등 고급 기능 지원 가능</t>
    <phoneticPr fontId="3" type="noConversion"/>
  </si>
  <si>
    <t>센서 데이터 추출·전송·저장·관리에 다수의 수작업이 필요, A/S 제품의 데이터 추출·저장·관리 미시행 중</t>
    <phoneticPr fontId="3" type="noConversion"/>
  </si>
  <si>
    <t xml:space="preserve"> A/S 제품의 데이터 추출·저장·관리 자동화 시스템을 구축</t>
    <phoneticPr fontId="3" type="noConversion"/>
  </si>
  <si>
    <t xml:space="preserve">알고리즘 성능 향상에 필수적인 데이터 자동 수집 체계를 확보, 데이터 기반 기업으로 가는 초석을 마련 </t>
    <phoneticPr fontId="3" type="noConversion"/>
  </si>
  <si>
    <t>병원·요양원 등 보건의료 시설 대상 Redy 판매 확대에 대비, Redy 제품 모니터링 기능 확보 필요</t>
    <phoneticPr fontId="3" type="noConversion"/>
  </si>
  <si>
    <t>출고 및 유지보수 등 업무 자동화 필요</t>
    <phoneticPr fontId="3" type="noConversion"/>
  </si>
  <si>
    <t>① BLE 연결 안정성 개선 및 중요 메시지 재전송 로직 추가(4월)
② 주변 기기 멀티 접속 및 메시지 전송 로직 추가(7~8월)
③ 신규 센서모듈(Zephyr) 대상 DFU 기능 추가(7~8월)</t>
    <phoneticPr fontId="3" type="noConversion"/>
  </si>
  <si>
    <t>앱 안정성 제고 및 신규 센서모듈 지원 강화 필요</t>
    <phoneticPr fontId="3" type="noConversion"/>
  </si>
  <si>
    <t>이승희</t>
  </si>
  <si>
    <t>중</t>
  </si>
  <si>
    <t>보고용 문장/그림 제목 정리</t>
  </si>
  <si>
    <t>조직 당기 추진과제</t>
  </si>
  <si>
    <t>자동 분석 프로그램</t>
  </si>
  <si>
    <t>상</t>
  </si>
  <si>
    <t>수시</t>
  </si>
  <si>
    <t>CSV + 알고리즘 결과 기반 보고 자동화</t>
  </si>
  <si>
    <t>HTML 템플릿, 리팩토링 코드</t>
  </si>
  <si>
    <t>전체 결과/리드타임 결과 구조화</t>
  </si>
  <si>
    <t>COM/BLE 연결 및 데이터 저장 구조</t>
  </si>
  <si>
    <t>센서 터미널 명령 처리</t>
  </si>
  <si>
    <t>여러 센서 동시 연결 고려</t>
  </si>
  <si>
    <t>조직원 참여 PJT과제</t>
  </si>
  <si>
    <t>분석 보고서, 개선 의견</t>
  </si>
  <si>
    <t>CL 헐렁한 착용 등</t>
  </si>
  <si>
    <t>이슈 리스트, 개선안</t>
  </si>
  <si>
    <t>AS 로그 및 실험 결과 반영</t>
  </si>
  <si>
    <t>버전별 관리 목적</t>
  </si>
  <si>
    <t>김동권</t>
  </si>
  <si>
    <t>노인 낙상 검출 모델 학습용 데이터 구축 실무</t>
  </si>
  <si>
    <t>구범모 PM 설계안 바탕의 실제 학습 파이프라인 구현</t>
  </si>
  <si>
    <t>실험 결과표, 로그</t>
  </si>
  <si>
    <t>오검출 개선 로직 적용 및 모델 성능 비교 테스트</t>
  </si>
  <si>
    <t>검출 로직 코드</t>
  </si>
  <si>
    <t>하이브리드 검출 로직 실 구현 및 성능 튜닝</t>
  </si>
  <si>
    <t>모델 버전별 성능 지표 추출 및 검증 실무</t>
  </si>
  <si>
    <t>KAIST 기술 백업 코드 분석 및 알고리즘 이식</t>
  </si>
  <si>
    <t>산학 기술의 자사 알고리즘 융합 개발 및 실무 이식</t>
  </si>
  <si>
    <t>평가 로직 코드</t>
  </si>
  <si>
    <t>SPPB 등 낙상 위험도 평가 알고리즘 실 구현</t>
  </si>
  <si>
    <t>구현된 평가 로직의 정확성 및 유효성 테스트</t>
  </si>
  <si>
    <t>기 보유 중인 인증 및 성적서 유효성 점검</t>
  </si>
  <si>
    <t>일본 CE 인증 획득을 위한 테스트 절차서 지원</t>
  </si>
  <si>
    <t>추락보호복 규격 요건 분석 및 매칭 여부 검토</t>
  </si>
  <si>
    <t>KTR AI 시험평가용 추락 데이터 정제 및 패키징</t>
  </si>
  <si>
    <t>KTR 심사용 알고리즘 설명서 및 서류 작성</t>
  </si>
  <si>
    <t>KTR 시험인증기관 투입용 성능 검증 프로그램 구현</t>
  </si>
  <si>
    <t>조직목표</t>
    <phoneticPr fontId="3" type="noConversion"/>
  </si>
  <si>
    <t>조직문화</t>
    <phoneticPr fontId="3" type="noConversion"/>
  </si>
  <si>
    <t>규정</t>
    <phoneticPr fontId="3" type="noConversion"/>
  </si>
  <si>
    <t>조직</t>
    <phoneticPr fontId="3" type="noConversion"/>
  </si>
  <si>
    <t>계량</t>
    <phoneticPr fontId="3" type="noConversion"/>
  </si>
  <si>
    <t>다면</t>
    <phoneticPr fontId="3" type="noConversion"/>
  </si>
  <si>
    <t>별첨</t>
    <phoneticPr fontId="3" type="noConversion"/>
  </si>
  <si>
    <t>Leadership / Relationship</t>
    <phoneticPr fontId="3" type="noConversion"/>
  </si>
  <si>
    <t>문화</t>
    <phoneticPr fontId="3" type="noConversion"/>
  </si>
  <si>
    <t>화합, 협력, 배려</t>
    <phoneticPr fontId="3" type="noConversion"/>
  </si>
  <si>
    <t>근태, 규정, 마감 등 준수율</t>
    <phoneticPr fontId="3" type="noConversion"/>
  </si>
  <si>
    <t>SW개발</t>
    <phoneticPr fontId="3" type="noConversion"/>
  </si>
  <si>
    <t>데이터 전송·저장·관리 로직 구현</t>
    <phoneticPr fontId="3" type="noConversion"/>
  </si>
  <si>
    <t>성능평가 자동화·분석도구 기능 구현</t>
    <phoneticPr fontId="3" type="noConversion"/>
  </si>
  <si>
    <t>데이터 처리, 결과 정리, 분석 지원 기능 구현 완료</t>
    <phoneticPr fontId="3" type="noConversion"/>
  </si>
  <si>
    <t>KAIST 기술 백업·내재화</t>
    <phoneticPr fontId="3" type="noConversion"/>
  </si>
  <si>
    <t>SPPB·Battery 평가항목 조사</t>
    <phoneticPr fontId="3" type="noConversion"/>
  </si>
  <si>
    <t>기술 내재화 완료 여부</t>
    <phoneticPr fontId="3" type="noConversion"/>
  </si>
  <si>
    <t>안용렬</t>
  </si>
  <si>
    <t>회전 추락 상황 검출 로직 구현 및 단위 기능 시험 완료</t>
    <phoneticPr fontId="3" type="noConversion"/>
  </si>
  <si>
    <t>회전 추락 검출 기능 추가 완료 여부</t>
    <phoneticPr fontId="3" type="noConversion"/>
  </si>
  <si>
    <t>IMU 정상동작 판별 로직 추가</t>
    <phoneticPr fontId="3" type="noConversion"/>
  </si>
  <si>
    <t>IMU 센서 정상/이상 동작 판별 로직 구현 및 예외상황 검증 완료</t>
    <phoneticPr fontId="3" type="noConversion"/>
  </si>
  <si>
    <t>IMU 판별 로직 구현 및 검증 완료 여부</t>
    <phoneticPr fontId="3" type="noConversion"/>
  </si>
  <si>
    <t>충돌·회전 추락 검출 성능 평가</t>
    <phoneticPr fontId="3" type="noConversion"/>
  </si>
  <si>
    <t>충돌·회전 시나리오 성능평가 수행 및 성능 결과 정리 완료</t>
    <phoneticPr fontId="3" type="noConversion"/>
  </si>
  <si>
    <t>성능평가 수행 및 결과 정리 완료 여부</t>
    <phoneticPr fontId="3" type="noConversion"/>
  </si>
  <si>
    <t>추락 검출 알고리즘 개선 반영</t>
    <phoneticPr fontId="3" type="noConversion"/>
  </si>
  <si>
    <t>평가 결과 기반 임계값 보정 및 개선 로직 반영 완료</t>
    <phoneticPr fontId="3" type="noConversion"/>
  </si>
  <si>
    <t>개선 로직 반영 및 재검증 완료 여부</t>
    <phoneticPr fontId="3" type="noConversion"/>
  </si>
  <si>
    <t>NRF54L15DK 펌웨어 기본기능 구현</t>
    <phoneticPr fontId="3" type="noConversion"/>
  </si>
  <si>
    <t>Zephyr 기반 기본 펌웨어 기능 구현 및 보드 구동 확인 완료</t>
    <phoneticPr fontId="3" type="noConversion"/>
  </si>
  <si>
    <t>기본기능 구현 및 구동 확인 완료 여부</t>
    <phoneticPr fontId="3" type="noConversion"/>
  </si>
  <si>
    <t>추락·낙상 검출 알고리즘 탑재</t>
    <phoneticPr fontId="3" type="noConversion"/>
  </si>
  <si>
    <t>펌웨어 내 추락·낙상 검출 알고리즘 탑재 및 동작 검증 완료</t>
    <phoneticPr fontId="3" type="noConversion"/>
  </si>
  <si>
    <t>알고리즘 탑재 및 검증 완료 여부</t>
    <phoneticPr fontId="3" type="noConversion"/>
  </si>
  <si>
    <t>모션 감지 기반 파워 제어 로직 구현</t>
    <phoneticPr fontId="3" type="noConversion"/>
  </si>
  <si>
    <t>모션 감지 기반 저전력 제어 로직 구현 및 소비전력 확인 완료</t>
    <phoneticPr fontId="3" type="noConversion"/>
  </si>
  <si>
    <t>파워 제어 로직 구현 및 확인 완료 여부</t>
    <phoneticPr fontId="3" type="noConversion"/>
  </si>
  <si>
    <t>기존·신규 센서모듈 성능 점검 및 보완</t>
    <phoneticPr fontId="3" type="noConversion"/>
  </si>
  <si>
    <t>기존 NRF52832 및 신규 센서모듈 성능 점검, 이슈 보완, 적용성 검증 완료</t>
    <phoneticPr fontId="3" type="noConversion"/>
  </si>
  <si>
    <t>성능 점검·보완 및 적용성 검증 완료 여부</t>
    <phoneticPr fontId="3" type="noConversion"/>
  </si>
  <si>
    <t>센서 데이터 자동 추출 로직 개발</t>
    <phoneticPr fontId="3" type="noConversion"/>
  </si>
  <si>
    <t>Windows 전송, Linux 저장·관리 로직 구현 및 운영 점검 결과 정리 완료</t>
    <phoneticPr fontId="3" type="noConversion"/>
  </si>
  <si>
    <t>전송·저장·관리 로직 구현 및 점검 완료 여부</t>
    <phoneticPr fontId="3" type="noConversion"/>
  </si>
  <si>
    <t>구범모</t>
  </si>
  <si>
    <t>Custom loss 개발</t>
    <phoneticPr fontId="3" type="noConversion"/>
  </si>
  <si>
    <t>낙상 검출 성능 개선용 Custom loss 개발 및 학습 적용 완료</t>
    <phoneticPr fontId="3" type="noConversion"/>
  </si>
  <si>
    <t>Custom loss 개발 및 적용 완료 여부</t>
    <phoneticPr fontId="3" type="noConversion"/>
  </si>
  <si>
    <t>Multi-tasking 기반 모델 학습 실험 및 결과 분석 완료</t>
    <phoneticPr fontId="3" type="noConversion"/>
  </si>
  <si>
    <t>Multi-tasking 실험 완료 여부</t>
    <phoneticPr fontId="3" type="noConversion"/>
  </si>
  <si>
    <t>기존 방식 유지 모델 개발</t>
    <phoneticPr fontId="3" type="noConversion"/>
  </si>
  <si>
    <t>기존 방식 유지 모델 개발 및 기준 성능 비교 완료</t>
    <phoneticPr fontId="3" type="noConversion"/>
  </si>
  <si>
    <t>기준 모델 개발 및 비교 완료 여부</t>
    <phoneticPr fontId="3" type="noConversion"/>
  </si>
  <si>
    <t>피팅 억제모델 개발</t>
    <phoneticPr fontId="3" type="noConversion"/>
  </si>
  <si>
    <t>과적합 억제 목적 모델 개발 및 성능 검증 완료</t>
    <phoneticPr fontId="3" type="noConversion"/>
  </si>
  <si>
    <t>피팅 억제모델 개발 완료 여부</t>
    <phoneticPr fontId="3" type="noConversion"/>
  </si>
  <si>
    <t>전방 제외 하이브리드 모델 고도화</t>
    <phoneticPr fontId="3" type="noConversion"/>
  </si>
  <si>
    <t>전방 제외 모델 고도화 완료 여부</t>
    <phoneticPr fontId="3" type="noConversion"/>
  </si>
  <si>
    <t>전방향 하이브리드 모델 고도화</t>
    <phoneticPr fontId="3" type="noConversion"/>
  </si>
  <si>
    <t>전방향 모델 고도화 완료 여부</t>
    <phoneticPr fontId="3" type="noConversion"/>
  </si>
  <si>
    <t>성능평가 결과 정리 및 고령자 대상 실증 검토 완료</t>
    <phoneticPr fontId="3" type="noConversion"/>
  </si>
  <si>
    <t>성능평가·실증 검토 완료 여부</t>
    <phoneticPr fontId="3" type="noConversion"/>
  </si>
  <si>
    <t>기존 센서모듈 UART 추출 로직 개발 지원</t>
    <phoneticPr fontId="3" type="noConversion"/>
  </si>
  <si>
    <t>기존 센서모듈 데이터 자동 추출(UART) 로직 구현 및 검증 지원 완료</t>
    <phoneticPr fontId="3" type="noConversion"/>
  </si>
  <si>
    <t>UART 추출 로직 지원 완료 여부</t>
    <phoneticPr fontId="3" type="noConversion"/>
  </si>
  <si>
    <t>데이터 전송·저장 환경 검증 지원</t>
    <phoneticPr fontId="3" type="noConversion"/>
  </si>
  <si>
    <t>Windows 전송 및 Linux 저장·관리 로직 검증 지원 완료</t>
    <phoneticPr fontId="3" type="noConversion"/>
  </si>
  <si>
    <t>전송·저장 환경 검증 지원 완료 여부</t>
    <phoneticPr fontId="3" type="noConversion"/>
  </si>
  <si>
    <t>성능평가용 시험데이터 추출, 정리, 이력 관리 완료</t>
    <phoneticPr fontId="3" type="noConversion"/>
  </si>
  <si>
    <t>시험데이터 정리 완료 여부</t>
    <phoneticPr fontId="3" type="noConversion"/>
  </si>
  <si>
    <t>오검출·미검출 분석자료 작성</t>
    <phoneticPr fontId="3" type="noConversion"/>
  </si>
  <si>
    <t>오검출·미검출 사례 분석 및 결과 자료 작성 완료</t>
    <phoneticPr fontId="3" type="noConversion"/>
  </si>
  <si>
    <t>분석자료 작성 완료 여부</t>
    <phoneticPr fontId="3" type="noConversion"/>
  </si>
  <si>
    <t>자동화·분석 기능 구현 완료 여부</t>
    <phoneticPr fontId="3" type="noConversion"/>
  </si>
  <si>
    <t>모델 실험 코드 구현 지원</t>
    <phoneticPr fontId="3" type="noConversion"/>
  </si>
  <si>
    <t>학습 코드, 비교실험 코드 및 다중 출력 실험 코드 구현 완료</t>
    <phoneticPr fontId="3" type="noConversion"/>
  </si>
  <si>
    <t>실험 코드 구현 완료 여부</t>
    <phoneticPr fontId="3" type="noConversion"/>
  </si>
  <si>
    <t>훈련데이터 최적화·모델 경량화 지원</t>
    <phoneticPr fontId="3" type="noConversion"/>
  </si>
  <si>
    <t>훈련데이터 최적화와 모델 경량화 적용 지원 완료</t>
    <phoneticPr fontId="3" type="noConversion"/>
  </si>
  <si>
    <t>최적화·경량화 지원 완료 여부</t>
    <phoneticPr fontId="3" type="noConversion"/>
  </si>
  <si>
    <t>외부 기술 백업 코드 분석 및 내부 적용 가능 형태로 내재화 완료</t>
    <phoneticPr fontId="3" type="noConversion"/>
  </si>
  <si>
    <t>SPPB 등 평가항목 조사와 점수 기준 검토 완료</t>
    <phoneticPr fontId="3" type="noConversion"/>
  </si>
  <si>
    <t>평가항목 조사 완료 여부</t>
    <phoneticPr fontId="3" type="noConversion"/>
  </si>
  <si>
    <t>임계값 기반 Battery 평가 로직 구현</t>
  </si>
  <si>
    <t>임계값 기반 Battery 평가 로직 구현</t>
    <phoneticPr fontId="3" type="noConversion"/>
  </si>
  <si>
    <t>Battery 평가 점수화 및 임계값 판정 로직 구현 완료</t>
    <phoneticPr fontId="3" type="noConversion"/>
  </si>
  <si>
    <t>Battery 로직 구현 완료 여부</t>
    <phoneticPr fontId="3" type="noConversion"/>
  </si>
  <si>
    <t>위험도 평가 데이터 정리·검증자료 산출</t>
    <phoneticPr fontId="3" type="noConversion"/>
  </si>
  <si>
    <t>위험도 평가용 데이터 정리 및 검증자료 산출 완료</t>
    <phoneticPr fontId="3" type="noConversion"/>
  </si>
  <si>
    <t>검증자료 산출 완료 여부</t>
    <phoneticPr fontId="3" type="noConversion"/>
  </si>
  <si>
    <t>낙상 데이터셋 리라벨링 수행 및 라벨 오류 수정·정합성 확인 완료</t>
    <phoneticPr fontId="3" type="noConversion"/>
  </si>
  <si>
    <t>데이터셋 리라벨링 완료 여부</t>
    <phoneticPr fontId="3" type="noConversion"/>
  </si>
  <si>
    <t>딥러닝 모델 구조 설계</t>
    <phoneticPr fontId="3" type="noConversion"/>
  </si>
  <si>
    <t>낙상 검출용 딥러닝 모델 구조 설계 및 학습 구조 반영 완료</t>
    <phoneticPr fontId="3" type="noConversion"/>
  </si>
  <si>
    <t>Multi-tasking 모델 실험</t>
    <phoneticPr fontId="3" type="noConversion"/>
  </si>
  <si>
    <t>훈련데이터 최적화</t>
    <phoneticPr fontId="3" type="noConversion"/>
  </si>
  <si>
    <t>학습데이터 구성 최적화 및 훈련 조건 조정 완료</t>
    <phoneticPr fontId="3" type="noConversion"/>
  </si>
  <si>
    <t>모델 최적화·경량화</t>
    <phoneticPr fontId="3" type="noConversion"/>
  </si>
  <si>
    <t>모델 최적화 및 경량화 적용 완료</t>
    <phoneticPr fontId="3" type="noConversion"/>
  </si>
  <si>
    <t>전방 제외 조건 하이브리드 검출 로직 고도화 완료</t>
    <phoneticPr fontId="3" type="noConversion"/>
  </si>
  <si>
    <t>전방향 대응 하이브리드 검출 로직 고도화 완료</t>
    <phoneticPr fontId="3" type="noConversion"/>
  </si>
  <si>
    <t>알고리즘 성능평가·고령자 실증 검토</t>
    <phoneticPr fontId="3" type="noConversion"/>
  </si>
  <si>
    <t>모델 구조 설계 완료 여부</t>
    <phoneticPr fontId="3" type="noConversion"/>
  </si>
  <si>
    <t>훈련데이터 최적화 완료 여부</t>
    <phoneticPr fontId="3" type="noConversion"/>
  </si>
  <si>
    <t>모델 최적화·경량화 완료 여부</t>
    <phoneticPr fontId="3" type="noConversion"/>
  </si>
  <si>
    <t>시험데이터 추출·정리</t>
    <phoneticPr fontId="3" type="noConversion"/>
  </si>
  <si>
    <t>알고리즘 성능 평가 수행 보조</t>
    <phoneticPr fontId="3" type="noConversion"/>
  </si>
  <si>
    <t>노인낙상 검출 알고리즘 성능평가 수행 지원 및 시험 결과 취합 완료</t>
    <phoneticPr fontId="3" type="noConversion"/>
  </si>
  <si>
    <t>성능지표 정리·비교분석 보조</t>
    <phoneticPr fontId="3" type="noConversion"/>
  </si>
  <si>
    <t>정확도 등 성능지표 정리와 모델별 비교분석 보조 완료</t>
    <phoneticPr fontId="3" type="noConversion"/>
  </si>
  <si>
    <t>개선 포인트 도출·피드백 정리</t>
    <phoneticPr fontId="3" type="noConversion"/>
  </si>
  <si>
    <t>성능 분석 결과 기반 개선 포인트 정리 및 피드백 보조 완료</t>
    <phoneticPr fontId="3" type="noConversion"/>
  </si>
  <si>
    <t>성능평가 수행 보조 완료 여부</t>
    <phoneticPr fontId="3" type="noConversion"/>
  </si>
  <si>
    <t>성능지표 정리·비교분석 완료 여부</t>
    <phoneticPr fontId="3" type="noConversion"/>
  </si>
  <si>
    <t>개선 포인트 정리·피드백 완료 여부</t>
    <phoneticPr fontId="3" type="noConversion"/>
  </si>
  <si>
    <t>검출 로직, 기능 시험 결과</t>
  </si>
  <si>
    <t>판별 로직, 검증 결과</t>
  </si>
  <si>
    <t>성능 평가표, 개선 결과</t>
  </si>
  <si>
    <t>기본 펌웨어, 구동 결과</t>
  </si>
  <si>
    <t>탑재 펌웨어, 검증 결과</t>
  </si>
  <si>
    <t>제어 로직, 전력 확인 결과</t>
  </si>
  <si>
    <t>기존 모듈 펌웨어, 시험 결과</t>
  </si>
  <si>
    <t>점검 결과, 보완 내역</t>
  </si>
  <si>
    <t>추출 로직, 인터페이스 코드</t>
  </si>
  <si>
    <t>전송/저장 로직, 운영 점검 결과</t>
  </si>
  <si>
    <t>모델 구조안, 학습 구조</t>
  </si>
  <si>
    <t>loss 코드, 실험 결과</t>
  </si>
  <si>
    <t>실험 결과표, 분석 메모</t>
  </si>
  <si>
    <t>기준 모델, 성능 비교표</t>
  </si>
  <si>
    <t>튜닝 결과, 모델 버전</t>
  </si>
  <si>
    <t>데이터셋 구성안, 학습 결과</t>
  </si>
  <si>
    <t>경량화 모델, 테스트 결과</t>
  </si>
  <si>
    <t>검출 로직, 검증 결과</t>
  </si>
  <si>
    <t>전방향 검출 로직, 성능 결과</t>
  </si>
  <si>
    <t>성능 평가표, 요약 보고서</t>
  </si>
  <si>
    <t>리라벨링 데이터셋, 기준서</t>
  </si>
  <si>
    <t>시험데이터셋, 정리 이력</t>
  </si>
  <si>
    <t>UART 테스트 코드, 검증 자료</t>
  </si>
  <si>
    <t>검증 결과, 이슈 로그</t>
  </si>
  <si>
    <t>노인낙상 검출 알고리즘 성능 평가 수행 보조</t>
  </si>
  <si>
    <t>성능평가 결과 정리본</t>
  </si>
  <si>
    <t>성능지표 정리 및 모델별 비교분석 보조</t>
  </si>
  <si>
    <t>성능지표 표, 비교 분석표</t>
  </si>
  <si>
    <t>개선 포인트 도출 및 피드백 정리</t>
  </si>
  <si>
    <t>개선 포인트 메모, 피드백 정리본</t>
  </si>
  <si>
    <t>실험 코드, 결과 로그</t>
  </si>
  <si>
    <t>전방제외·전방향 하이브리드 로직 코드 구현</t>
  </si>
  <si>
    <t>적용 코드, 테스트 결과</t>
  </si>
  <si>
    <t>SPPB 등 Battery 조사 및 검토</t>
  </si>
  <si>
    <t>조사 자료, 평가 항목 정리</t>
  </si>
  <si>
    <t>위험도 평가 데이터 정리·검증자료 산출 및 인증 지원</t>
  </si>
  <si>
    <t>검증자료, 인증 제출용 정리본</t>
  </si>
  <si>
    <t>학습·비교실험 코드 구현 지원</t>
    <phoneticPr fontId="3" type="noConversion"/>
  </si>
  <si>
    <t>Custom loss·다중출력 실험 코드 구현 지원</t>
    <phoneticPr fontId="3" type="noConversion"/>
  </si>
  <si>
    <t>훈련데이터 최적화 및 모델 경량화 지원</t>
    <phoneticPr fontId="3" type="noConversion"/>
  </si>
  <si>
    <t>낙상 데이터셋 리라벨링 및 정합성 확인</t>
    <phoneticPr fontId="3" type="noConversion"/>
  </si>
  <si>
    <t>성능평가용 시험데이터 추출·정리</t>
    <phoneticPr fontId="3" type="noConversion"/>
  </si>
  <si>
    <t>착용 상태별 오검출·미검출 사례 분석 및 자료 작성</t>
    <phoneticPr fontId="3" type="noConversion"/>
  </si>
  <si>
    <t>현장 이슈 기반 알고리즘 개선사항 분석 및 개선안 도출</t>
    <phoneticPr fontId="3" type="noConversion"/>
  </si>
  <si>
    <t>기존 센서모듈 UART 추출 로직 구현 및 검증 지원</t>
    <phoneticPr fontId="3" type="noConversion"/>
  </si>
  <si>
    <t>Windows 전송·Linux 저장 환경 검증 지원</t>
    <phoneticPr fontId="3" type="noConversion"/>
  </si>
  <si>
    <t>AS LOG 자동 분석 기능 기획 및 개발</t>
    <phoneticPr fontId="3" type="noConversion"/>
  </si>
  <si>
    <t>HTML 보고서 템플릿 리팩토링 및 개선</t>
    <phoneticPr fontId="3" type="noConversion"/>
  </si>
  <si>
    <t>딥러닝 모델 구조 설계 및 학습 구조 반영</t>
    <phoneticPr fontId="3" type="noConversion"/>
  </si>
  <si>
    <t>낙상 검출 성능 개선용 Custom loss 개발</t>
    <phoneticPr fontId="3" type="noConversion"/>
  </si>
  <si>
    <t>Multi-tasking 기반 모델 학습 실험 및 결과 분석</t>
    <phoneticPr fontId="3" type="noConversion"/>
  </si>
  <si>
    <t>기존 방식 유지 모델 개발 및 기준 성능 비교</t>
    <phoneticPr fontId="3" type="noConversion"/>
  </si>
  <si>
    <t>과적합 억제 목적 모델 개발 및 성능 검증</t>
    <phoneticPr fontId="3" type="noConversion"/>
  </si>
  <si>
    <t>학습데이터 구성 최적화 및 훈련 조건 조정</t>
    <phoneticPr fontId="3" type="noConversion"/>
  </si>
  <si>
    <t>모델 최적화 및 경량화 적용</t>
    <phoneticPr fontId="3" type="noConversion"/>
  </si>
  <si>
    <t>전방 제외 조건 하이브리드 검출 로직 고도화</t>
    <phoneticPr fontId="3" type="noConversion"/>
  </si>
  <si>
    <t>전방향 대응 하이브리드 검출 로직 고도화</t>
    <phoneticPr fontId="3" type="noConversion"/>
  </si>
  <si>
    <t>알고리즘 성능평가 및 고령자 대상 실증 검토</t>
    <phoneticPr fontId="3" type="noConversion"/>
  </si>
  <si>
    <t>회전 추락 상황 검출 로직 구현</t>
    <phoneticPr fontId="3" type="noConversion"/>
  </si>
  <si>
    <t>IMU 센서 정상·이상 동작 판별 로직 구현</t>
    <phoneticPr fontId="3" type="noConversion"/>
  </si>
  <si>
    <t>충돌·회전 시나리오 성능평가 수행 및 개선 반영</t>
    <phoneticPr fontId="3" type="noConversion"/>
  </si>
  <si>
    <t>Zephyr 기반 기본 펌웨어 기능 구현 및 보드 구동 확인</t>
    <phoneticPr fontId="3" type="noConversion"/>
  </si>
  <si>
    <t>펌웨어 내 추락·낙상 검출 알고리즘 탑재 및 동작 검증</t>
    <phoneticPr fontId="3" type="noConversion"/>
  </si>
  <si>
    <t>모션 감지 기반 저전력 제어 로직 구현 및 소비전력 확인</t>
    <phoneticPr fontId="3" type="noConversion"/>
  </si>
  <si>
    <t>기존 센서모듈 펌웨어 구현 및 기능 시험</t>
    <phoneticPr fontId="3" type="noConversion"/>
  </si>
  <si>
    <t>기존 및 신규 센서모듈 성능 점검, 이슈 보완 및 적용성 검증</t>
    <phoneticPr fontId="3" type="noConversion"/>
  </si>
  <si>
    <t>신규 BLE·기존 UART 데이터 자동 추출 로직 구현</t>
    <phoneticPr fontId="3" type="noConversion"/>
  </si>
  <si>
    <t>Windows 전송 및 Linux 저장·관리 로직 구현</t>
    <phoneticPr fontId="3" type="noConversion"/>
  </si>
  <si>
    <t>AS로그분석</t>
    <phoneticPr fontId="3" type="noConversion"/>
  </si>
  <si>
    <t>평가</t>
    <phoneticPr fontId="3" type="noConversion"/>
  </si>
  <si>
    <t>가중치(%)</t>
    <phoneticPr fontId="3" type="noConversion"/>
  </si>
  <si>
    <t>SW개발실 직무기술 &amp; 업무분장표</t>
  </si>
  <si>
    <t>BLE 추출 로직 구현 완료 여부</t>
    <phoneticPr fontId="3" type="noConversion"/>
  </si>
  <si>
    <t>신규 BLE 기반 데이터 자동 추출 로직 구현 완료</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</si>
</sst>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0_-;\-* #,##0_-;_-* &quot;-&quot;_-;_-@_-"/>
    <numFmt numFmtId="176" formatCode="yyyy\.mm\.dd"/>
    <numFmt numFmtId="177" formatCode="#,##0;[Red]\-#,##0;\-"/>
    <numFmt numFmtId="178" formatCode="mm&quot;월&quot;\ dd&quot;일&quot;"/>
    <numFmt numFmtId="179" formatCode="#,##0_ ;[Red]\-#,##0\ "/>
    <numFmt numFmtId="180" formatCode="&quot;$&quot;#,##0.00"/>
    <numFmt numFmtId="181" formatCode="yy\.mm\.dd;@"/>
    <numFmt numFmtId="182" formatCode="mm\/dd\ aaa"/>
    <numFmt numFmtId="183" formatCode="0.#"/>
    <numFmt numFmtId="184" formatCode="_-* #,##0_-;\-* #,##0_-;_-* &quot;-&quot;_-;_-@"/>
    <numFmt numFmtId="185" formatCode="0&quot;%&quot;"/>
  </numFmts>
  <fonts count="99">
    <font>
      <sz val="11"/>
      <name val="돋움"/>
      <family val="3"/>
      <charset val="129"/>
    </font>
    <font>
      <sz val="9"/>
      <color theme="1"/>
      <name val="Calibri"/>
      <family val="2"/>
      <charset val="129"/>
    </font>
    <font>
      <b/>
      <u/>
      <sz val="11"/>
      <name val="맑은 고딕"/>
      <family val="3"/>
      <charset val="129"/>
      <scheme val="major"/>
    </font>
    <font>
      <sz val="8"/>
      <name val="돋움"/>
      <family val="3"/>
      <charset val="129"/>
    </font>
    <font>
      <sz val="9"/>
      <name val="맑은 고딕"/>
      <family val="3"/>
      <charset val="129"/>
      <scheme val="major"/>
    </font>
    <font>
      <b/>
      <sz val="9"/>
      <name val="맑은 고딕"/>
      <family val="3"/>
      <charset val="129"/>
      <scheme val="major"/>
    </font>
    <font>
      <b/>
      <sz val="9"/>
      <color rgb="FF000000"/>
      <name val="맑은 고딕"/>
      <family val="3"/>
      <charset val="129"/>
      <scheme val="major"/>
    </font>
    <font>
      <sz val="9"/>
      <color rgb="FF000000"/>
      <name val="맑은 고딕"/>
      <family val="3"/>
      <charset val="129"/>
      <scheme val="major"/>
    </font>
    <font>
      <sz val="8"/>
      <name val="맑은 고딕"/>
      <family val="2"/>
      <charset val="129"/>
      <scheme val="minor"/>
    </font>
    <font>
      <b/>
      <sz val="9"/>
      <color theme="1"/>
      <name val="맑은 고딕"/>
      <family val="3"/>
      <charset val="129"/>
      <scheme val="major"/>
    </font>
    <font>
      <sz val="9"/>
      <color theme="1"/>
      <name val="맑은 고딕"/>
      <family val="3"/>
      <charset val="129"/>
      <scheme val="major"/>
    </font>
    <font>
      <sz val="9"/>
      <color rgb="FF0000FF"/>
      <name val="맑은 고딕"/>
      <family val="3"/>
      <charset val="129"/>
      <scheme val="major"/>
    </font>
    <font>
      <sz val="11"/>
      <name val="돋움"/>
      <family val="3"/>
      <charset val="129"/>
    </font>
    <font>
      <sz val="8"/>
      <color rgb="FF000000"/>
      <name val="Calibri"/>
      <family val="2"/>
    </font>
    <font>
      <sz val="11"/>
      <color theme="1"/>
      <name val="맑은 고딕"/>
      <family val="3"/>
      <charset val="129"/>
      <scheme val="minor"/>
    </font>
    <font>
      <b/>
      <sz val="9"/>
      <color theme="1"/>
      <name val="맑은 고딕"/>
      <family val="3"/>
      <charset val="129"/>
      <scheme val="minor"/>
    </font>
    <font>
      <b/>
      <i/>
      <sz val="8"/>
      <color theme="1"/>
      <name val="맑은 고딕"/>
      <family val="3"/>
      <charset val="129"/>
      <scheme val="minor"/>
    </font>
    <font>
      <b/>
      <i/>
      <sz val="8"/>
      <color rgb="FFFF0000"/>
      <name val="맑은 고딕"/>
      <family val="3"/>
      <charset val="129"/>
      <scheme val="minor"/>
    </font>
    <font>
      <b/>
      <i/>
      <u/>
      <sz val="8"/>
      <color theme="1"/>
      <name val="맑은 고딕"/>
      <family val="3"/>
      <charset val="129"/>
      <scheme val="minor"/>
    </font>
    <font>
      <b/>
      <i/>
      <sz val="9"/>
      <color theme="1"/>
      <name val="맑은 고딕"/>
      <family val="3"/>
      <charset val="129"/>
      <scheme val="minor"/>
    </font>
    <font>
      <b/>
      <i/>
      <sz val="9"/>
      <color rgb="FFFF0000"/>
      <name val="맑은 고딕"/>
      <family val="3"/>
      <charset val="129"/>
      <scheme val="minor"/>
    </font>
    <font>
      <b/>
      <sz val="16"/>
      <color theme="1"/>
      <name val="맑은 고딕"/>
      <family val="3"/>
      <charset val="129"/>
      <scheme val="minor"/>
    </font>
    <font>
      <sz val="8"/>
      <name val="맑은 고딕"/>
      <family val="3"/>
      <charset val="129"/>
    </font>
    <font>
      <b/>
      <sz val="8"/>
      <name val="맑은 고딕"/>
      <family val="3"/>
      <charset val="129"/>
      <scheme val="minor"/>
    </font>
    <font>
      <b/>
      <i/>
      <sz val="8"/>
      <name val="맑은 고딕"/>
      <family val="3"/>
      <charset val="129"/>
      <scheme val="minor"/>
    </font>
    <font>
      <i/>
      <sz val="8"/>
      <name val="맑은 고딕"/>
      <family val="3"/>
      <charset val="129"/>
      <scheme val="minor"/>
    </font>
    <font>
      <sz val="8"/>
      <color theme="1"/>
      <name val="맑은 고딕"/>
      <family val="3"/>
      <charset val="129"/>
      <scheme val="minor"/>
    </font>
    <font>
      <sz val="9"/>
      <color theme="1"/>
      <name val="맑은 고딕"/>
      <family val="3"/>
      <charset val="129"/>
      <scheme val="minor"/>
    </font>
    <font>
      <sz val="9"/>
      <color rgb="FF0033CC"/>
      <name val="맑은 고딕"/>
      <family val="3"/>
      <charset val="129"/>
      <scheme val="minor"/>
    </font>
    <font>
      <b/>
      <sz val="8"/>
      <color theme="1"/>
      <name val="맑은 고딕"/>
      <family val="3"/>
      <charset val="129"/>
      <scheme val="minor"/>
    </font>
    <font>
      <b/>
      <sz val="9"/>
      <color rgb="FF0000FF"/>
      <name val="맑은 고딕"/>
      <family val="3"/>
      <charset val="129"/>
      <scheme val="minor"/>
    </font>
    <font>
      <sz val="10"/>
      <color theme="1"/>
      <name val="나눔바른고딕 Light"/>
      <family val="2"/>
      <charset val="129"/>
    </font>
    <font>
      <b/>
      <sz val="10"/>
      <color rgb="FF00B050"/>
      <name val="나눔바른고딕 Light"/>
      <family val="3"/>
      <charset val="129"/>
    </font>
    <font>
      <sz val="9"/>
      <color theme="1"/>
      <name val="나눔바른고딕 Light"/>
      <family val="2"/>
      <charset val="129"/>
    </font>
    <font>
      <b/>
      <sz val="11"/>
      <color theme="0"/>
      <name val="나눔바른고딕 Light"/>
      <family val="3"/>
      <charset val="129"/>
    </font>
    <font>
      <sz val="8"/>
      <name val="나눔바른고딕 Light"/>
      <family val="2"/>
      <charset val="129"/>
    </font>
    <font>
      <sz val="11"/>
      <color theme="1"/>
      <name val="나눔바른고딕 Light"/>
      <family val="3"/>
      <charset val="129"/>
    </font>
    <font>
      <sz val="8"/>
      <name val="맑은 고딕"/>
      <family val="2"/>
      <charset val="129"/>
    </font>
    <font>
      <sz val="11"/>
      <color theme="1"/>
      <name val="맑은 고딕"/>
      <family val="2"/>
      <charset val="129"/>
      <scheme val="minor"/>
    </font>
    <font>
      <b/>
      <sz val="9"/>
      <color rgb="FFC00000"/>
      <name val="맑은 고딕"/>
      <family val="3"/>
      <charset val="129"/>
      <scheme val="major"/>
    </font>
    <font>
      <sz val="8"/>
      <name val="Calibri"/>
      <family val="2"/>
      <charset val="129"/>
    </font>
    <font>
      <b/>
      <sz val="9"/>
      <color rgb="FF7E0000"/>
      <name val="맑은 고딕"/>
      <family val="3"/>
      <charset val="129"/>
      <scheme val="major"/>
    </font>
    <font>
      <b/>
      <sz val="8"/>
      <color rgb="FF0D0D0D"/>
      <name val="맑은 고딕"/>
      <family val="3"/>
      <charset val="129"/>
      <scheme val="major"/>
    </font>
    <font>
      <b/>
      <sz val="8"/>
      <color rgb="FF000000"/>
      <name val="맑은 고딕"/>
      <family val="3"/>
      <charset val="129"/>
      <scheme val="major"/>
    </font>
    <font>
      <b/>
      <u/>
      <sz val="9"/>
      <color rgb="FFC00000"/>
      <name val="맑은 고딕"/>
      <family val="3"/>
      <charset val="129"/>
      <scheme val="major"/>
    </font>
    <font>
      <b/>
      <i/>
      <sz val="8"/>
      <color rgb="FF000000"/>
      <name val="맑은 고딕"/>
      <family val="3"/>
      <charset val="129"/>
      <scheme val="major"/>
    </font>
    <font>
      <b/>
      <u/>
      <sz val="9"/>
      <color theme="1"/>
      <name val="맑은 고딕"/>
      <family val="3"/>
      <charset val="129"/>
      <scheme val="major"/>
    </font>
    <font>
      <b/>
      <u/>
      <sz val="9"/>
      <color rgb="FF7E0000"/>
      <name val="맑은 고딕"/>
      <family val="3"/>
      <charset val="129"/>
      <scheme val="major"/>
    </font>
    <font>
      <sz val="9"/>
      <color theme="0"/>
      <name val="맑은 고딕"/>
      <family val="3"/>
      <charset val="129"/>
      <scheme val="major"/>
    </font>
    <font>
      <sz val="8"/>
      <color rgb="FF0000FF"/>
      <name val="맑은 고딕"/>
      <family val="3"/>
      <charset val="129"/>
      <scheme val="major"/>
    </font>
    <font>
      <sz val="8"/>
      <color rgb="FF00B0F0"/>
      <name val="맑은 고딕"/>
      <family val="3"/>
      <charset val="129"/>
      <scheme val="major"/>
    </font>
    <font>
      <sz val="8"/>
      <color rgb="FF0D0D0D"/>
      <name val="맑은 고딕"/>
      <family val="3"/>
      <charset val="129"/>
      <scheme val="major"/>
    </font>
    <font>
      <sz val="9"/>
      <color rgb="FFC00000"/>
      <name val="맑은 고딕"/>
      <family val="3"/>
      <charset val="129"/>
      <scheme val="major"/>
    </font>
    <font>
      <i/>
      <sz val="8"/>
      <color theme="1"/>
      <name val="맑은 고딕"/>
      <family val="3"/>
      <charset val="129"/>
      <scheme val="major"/>
    </font>
    <font>
      <sz val="9"/>
      <color rgb="FF7E0000"/>
      <name val="맑은 고딕"/>
      <family val="3"/>
      <charset val="129"/>
      <scheme val="major"/>
    </font>
    <font>
      <sz val="8"/>
      <color theme="1"/>
      <name val="맑은 고딕"/>
      <family val="3"/>
      <charset val="129"/>
      <scheme val="major"/>
    </font>
    <font>
      <b/>
      <sz val="8"/>
      <name val="나눔바른고딕"/>
      <family val="3"/>
      <charset val="129"/>
    </font>
    <font>
      <b/>
      <sz val="11"/>
      <name val="돋움"/>
      <family val="3"/>
      <charset val="129"/>
    </font>
    <font>
      <sz val="8"/>
      <name val="나눔바른고딕"/>
      <family val="3"/>
      <charset val="129"/>
    </font>
    <font>
      <sz val="8"/>
      <color theme="1"/>
      <name val="나눔바른고딕"/>
      <family val="3"/>
      <charset val="129"/>
    </font>
    <font>
      <sz val="11"/>
      <name val="나눔바른고딕"/>
      <family val="3"/>
      <charset val="129"/>
    </font>
    <font>
      <b/>
      <sz val="8"/>
      <color theme="1"/>
      <name val="나눔바른고딕"/>
      <family val="3"/>
      <charset val="129"/>
    </font>
    <font>
      <sz val="9"/>
      <name val="나눔바른고딕"/>
      <family val="3"/>
      <charset val="129"/>
    </font>
    <font>
      <sz val="9"/>
      <color theme="1"/>
      <name val="나눔바른고딕"/>
      <family val="3"/>
      <charset val="129"/>
    </font>
    <font>
      <sz val="9"/>
      <name val="돋움"/>
      <family val="3"/>
      <charset val="129"/>
    </font>
    <font>
      <sz val="9"/>
      <color rgb="FF0000FF"/>
      <name val="맑은 고딕"/>
      <family val="3"/>
      <charset val="129"/>
      <scheme val="minor"/>
    </font>
    <font>
      <b/>
      <u/>
      <sz val="10"/>
      <color theme="1"/>
      <name val="맑은 고딕"/>
      <family val="3"/>
      <charset val="129"/>
      <scheme val="major"/>
    </font>
    <font>
      <sz val="10"/>
      <color rgb="FF000000"/>
      <name val="Arial"/>
      <family val="2"/>
    </font>
    <font>
      <b/>
      <sz val="30"/>
      <color rgb="FF0B5394"/>
      <name val="나눔바른고딕"/>
      <family val="3"/>
      <charset val="129"/>
    </font>
    <font>
      <sz val="10"/>
      <name val="나눔바른고딕"/>
      <family val="3"/>
      <charset val="129"/>
    </font>
    <font>
      <sz val="11"/>
      <color rgb="FF000000"/>
      <name val="나눔바른고딕"/>
      <family val="3"/>
      <charset val="129"/>
    </font>
    <font>
      <sz val="11"/>
      <color rgb="FFFFFFFF"/>
      <name val="나눔바른고딕"/>
      <family val="3"/>
      <charset val="129"/>
    </font>
    <font>
      <sz val="10"/>
      <color rgb="FF000000"/>
      <name val="나눔바른고딕"/>
      <family val="3"/>
      <charset val="129"/>
    </font>
    <font>
      <b/>
      <sz val="32"/>
      <color rgb="FF0B5394"/>
      <name val="나눔바른고딕"/>
      <family val="3"/>
      <charset val="129"/>
    </font>
    <font>
      <b/>
      <sz val="12"/>
      <color rgb="FF0B5394"/>
      <name val="나눔바른고딕"/>
      <family val="3"/>
      <charset val="129"/>
    </font>
    <font>
      <sz val="12"/>
      <color rgb="FF0B5394"/>
      <name val="나눔바른고딕"/>
      <family val="3"/>
      <charset val="129"/>
    </font>
    <font>
      <sz val="12"/>
      <color rgb="FF000000"/>
      <name val="나눔바른고딕"/>
      <family val="3"/>
      <charset val="129"/>
    </font>
    <font>
      <b/>
      <sz val="11"/>
      <color rgb="FF434343"/>
      <name val="나눔바른고딕"/>
      <family val="3"/>
      <charset val="129"/>
    </font>
    <font>
      <sz val="11"/>
      <color rgb="FF434343"/>
      <name val="나눔바른고딕"/>
      <family val="3"/>
      <charset val="129"/>
    </font>
    <font>
      <b/>
      <sz val="10"/>
      <color rgb="FF666666"/>
      <name val="나눔바른고딕"/>
      <family val="3"/>
      <charset val="129"/>
    </font>
    <font>
      <sz val="10"/>
      <color rgb="FF999999"/>
      <name val="나눔바른고딕"/>
      <family val="3"/>
      <charset val="129"/>
    </font>
    <font>
      <b/>
      <sz val="8"/>
      <color rgb="FF000000"/>
      <name val="나눔바른고딕"/>
      <family val="3"/>
      <charset val="129"/>
    </font>
    <font>
      <b/>
      <sz val="9"/>
      <color rgb="FFFFFFFF"/>
      <name val="나눔바른고딕"/>
      <family val="3"/>
      <charset val="129"/>
    </font>
    <font>
      <b/>
      <sz val="9"/>
      <color rgb="FF000000"/>
      <name val="나눔바른고딕"/>
      <family val="3"/>
      <charset val="129"/>
    </font>
    <font>
      <b/>
      <sz val="11"/>
      <color rgb="FF000000"/>
      <name val="나눔바른고딕"/>
      <family val="3"/>
      <charset val="129"/>
    </font>
    <font>
      <sz val="10"/>
      <color rgb="FF434343"/>
      <name val="나눔바른고딕"/>
      <family val="3"/>
      <charset val="129"/>
    </font>
    <font>
      <b/>
      <sz val="10"/>
      <color rgb="FF000000"/>
      <name val="나눔바른고딕"/>
      <family val="3"/>
      <charset val="129"/>
    </font>
    <font>
      <sz val="11"/>
      <color rgb="FF0070C0"/>
      <name val="맑은 고딕"/>
      <family val="3"/>
      <charset val="129"/>
      <scheme val="major"/>
    </font>
    <font>
      <b/>
      <sz val="9"/>
      <color indexed="81"/>
      <name val="돋움"/>
      <family val="3"/>
      <charset val="129"/>
    </font>
    <font>
      <b/>
      <sz val="9"/>
      <color rgb="FF0B5394"/>
      <name val="나눔바른고딕"/>
      <family val="3"/>
      <charset val="129"/>
    </font>
    <font>
      <sz val="9"/>
      <color rgb="FF000000"/>
      <name val="나눔바른고딕"/>
      <family val="3"/>
      <charset val="129"/>
    </font>
    <font>
      <sz val="9"/>
      <color rgb="FFFFFFFF"/>
      <name val="나눔바른고딕"/>
      <family val="3"/>
      <charset val="129"/>
    </font>
    <font>
      <b/>
      <sz val="9"/>
      <color rgb="FF0000FF"/>
      <name val="나눔바른고딕"/>
      <family val="3"/>
      <charset val="129"/>
    </font>
    <font>
      <sz val="11"/>
      <name val="Carlito"/>
    </font>
    <font>
      <sz val="9"/>
      <name val="맑은 고딕"/>
      <family val="3"/>
      <charset val="129"/>
    </font>
    <font>
      <sz val="8"/>
      <name val="맑은 고딕"/>
      <family val="3"/>
      <charset val="129"/>
      <scheme val="minor"/>
    </font>
    <font>
      <sz val="8"/>
      <name val="Malgun Gothic"/>
      <family val="3"/>
      <charset val="129"/>
    </font>
    <font>
      <b/>
      <sz val="10"/>
      <color rgb="FFFFFFFF"/>
      <name val="맑은 고딕"/>
      <family val="3"/>
      <charset val="129"/>
      <scheme val="major"/>
    </font>
    <font>
      <b/>
      <sz val="10"/>
      <color rgb="FF111827"/>
      <name val="맑은 고딕"/>
      <family val="3"/>
      <charset val="129"/>
      <scheme val="major"/>
    </font>
  </fonts>
  <fills count="35">
    <fill>
      <patternFill patternType="none"/>
    </fill>
    <fill>
      <patternFill patternType="gray125"/>
    </fill>
    <fill>
      <patternFill patternType="solid">
        <fgColor theme="0" tint="-0.14999847407452621"/>
        <bgColor indexed="64"/>
      </patternFill>
    </fill>
    <fill>
      <patternFill patternType="solid">
        <fgColor rgb="FFF2F2F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rgb="FFFFFF00"/>
        <bgColor indexed="64"/>
      </patternFill>
    </fill>
    <fill>
      <patternFill patternType="solid">
        <fgColor theme="1"/>
        <bgColor indexed="64"/>
      </patternFill>
    </fill>
    <fill>
      <patternFill patternType="solid">
        <fgColor rgb="FFFFFFFF"/>
        <bgColor rgb="FFFFFFFF"/>
      </patternFill>
    </fill>
    <fill>
      <patternFill patternType="solid">
        <fgColor rgb="FFEFEFEF"/>
        <bgColor rgb="FFEFEFEF"/>
      </patternFill>
    </fill>
    <fill>
      <patternFill patternType="solid">
        <fgColor rgb="FF0B5394"/>
        <bgColor rgb="FF0B5394"/>
      </patternFill>
    </fill>
    <fill>
      <patternFill patternType="solid">
        <fgColor rgb="FF45818E"/>
        <bgColor rgb="FF45818E"/>
      </patternFill>
    </fill>
    <fill>
      <patternFill patternType="solid">
        <fgColor rgb="FF833C0C"/>
        <bgColor rgb="FF833C0C"/>
      </patternFill>
    </fill>
    <fill>
      <patternFill patternType="solid">
        <fgColor rgb="FF806000"/>
        <bgColor rgb="FF806000"/>
      </patternFill>
    </fill>
    <fill>
      <patternFill patternType="solid">
        <fgColor rgb="FF2F75B5"/>
        <bgColor rgb="FF2F75B5"/>
      </patternFill>
    </fill>
    <fill>
      <patternFill patternType="solid">
        <fgColor rgb="FFA2C4C9"/>
        <bgColor rgb="FFA2C4C9"/>
      </patternFill>
    </fill>
    <fill>
      <patternFill patternType="solid">
        <fgColor rgb="FFC65911"/>
        <bgColor rgb="FFC65911"/>
      </patternFill>
    </fill>
    <fill>
      <patternFill patternType="solid">
        <fgColor rgb="FFBF8F00"/>
        <bgColor rgb="FFBF8F00"/>
      </patternFill>
    </fill>
    <fill>
      <patternFill patternType="solid">
        <fgColor rgb="FFBDD7EE"/>
        <bgColor rgb="FFBDD7EE"/>
      </patternFill>
    </fill>
    <fill>
      <patternFill patternType="solid">
        <fgColor rgb="FFD0E0E3"/>
        <bgColor rgb="FFD0E0E3"/>
      </patternFill>
    </fill>
    <fill>
      <patternFill patternType="solid">
        <fgColor rgb="FFF8CBAD"/>
        <bgColor rgb="FFF8CBAD"/>
      </patternFill>
    </fill>
    <fill>
      <patternFill patternType="solid">
        <fgColor rgb="FFFFE699"/>
        <bgColor rgb="FFFFE699"/>
      </patternFill>
    </fill>
    <fill>
      <patternFill patternType="solid">
        <fgColor rgb="FFCCCCCC"/>
        <bgColor rgb="FFCCCCCC"/>
      </patternFill>
    </fill>
    <fill>
      <patternFill patternType="solid">
        <fgColor rgb="FF5B9BD5"/>
        <bgColor rgb="FF5B9BD5"/>
      </patternFill>
    </fill>
    <fill>
      <patternFill patternType="solid">
        <fgColor rgb="FFDDEBF7"/>
        <bgColor rgb="FFDDEBF7"/>
      </patternFill>
    </fill>
    <fill>
      <patternFill patternType="solid">
        <fgColor rgb="FFEDEDED"/>
        <bgColor rgb="FFEDEDED"/>
      </patternFill>
    </fill>
    <fill>
      <patternFill patternType="solid">
        <fgColor rgb="FFFCE4D6"/>
        <bgColor rgb="FFFCE4D6"/>
      </patternFill>
    </fill>
    <fill>
      <patternFill patternType="solid">
        <fgColor rgb="FFFFF2CC"/>
        <bgColor rgb="FFFFF2CC"/>
      </patternFill>
    </fill>
    <fill>
      <patternFill patternType="solid">
        <fgColor rgb="FF73C79E"/>
        <bgColor rgb="FF73C79E"/>
      </patternFill>
    </fill>
    <fill>
      <patternFill patternType="solid">
        <fgColor rgb="FF1F2937"/>
        <bgColor indexed="64"/>
      </patternFill>
    </fill>
    <fill>
      <patternFill patternType="solid">
        <fgColor rgb="FFE5E7EB"/>
        <bgColor indexed="64"/>
      </patternFill>
    </fill>
    <fill>
      <patternFill patternType="solid">
        <fgColor rgb="FFF9FAFB"/>
        <bgColor indexed="64"/>
      </patternFill>
    </fill>
    <fill>
      <patternFill patternType="solid">
        <fgColor rgb="FFEFF6FF"/>
        <bgColor indexed="64"/>
      </patternFill>
    </fill>
    <fill>
      <patternFill patternType="solid">
        <fgColor rgb="FF1D4ED8"/>
        <bgColor indexed="64"/>
      </patternFill>
    </fill>
  </fills>
  <borders count="165">
    <border>
      <left/>
      <right/>
      <top/>
      <bottom/>
      <diagonal/>
    </border>
    <border>
      <left/>
      <right/>
      <top/>
      <bottom style="thin">
        <color indexed="64"/>
      </bottom>
      <diagonal/>
    </border>
    <border>
      <left/>
      <right style="thin">
        <color rgb="FFA6A6A6"/>
      </right>
      <top style="thin">
        <color rgb="FFA6A6A6"/>
      </top>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diagonal/>
    </border>
    <border>
      <left/>
      <right style="thin">
        <color rgb="FFA6A6A6"/>
      </right>
      <top/>
      <bottom style="thick">
        <color rgb="FFA6A6A6"/>
      </bottom>
      <diagonal/>
    </border>
    <border>
      <left style="thin">
        <color rgb="FFA6A6A6"/>
      </left>
      <right style="thin">
        <color rgb="FFA6A6A6"/>
      </right>
      <top/>
      <bottom style="thick">
        <color rgb="FFA6A6A6"/>
      </bottom>
      <diagonal/>
    </border>
    <border>
      <left style="thin">
        <color rgb="FFA6A6A6"/>
      </left>
      <right style="thin">
        <color rgb="FFA6A6A6"/>
      </right>
      <top style="thin">
        <color rgb="FFA6A6A6"/>
      </top>
      <bottom style="thick">
        <color rgb="FFA6A6A6"/>
      </bottom>
      <diagonal/>
    </border>
    <border>
      <left style="thin">
        <color rgb="FFA6A6A6"/>
      </left>
      <right/>
      <top style="thin">
        <color rgb="FFA6A6A6"/>
      </top>
      <bottom style="thick">
        <color rgb="FFA6A6A6"/>
      </bottom>
      <diagonal/>
    </border>
    <border>
      <left style="thin">
        <color theme="0" tint="-0.24994659260841701"/>
      </left>
      <right style="thin">
        <color theme="0" tint="-0.24994659260841701"/>
      </right>
      <top style="thin">
        <color theme="0" tint="-0.24994659260841701"/>
      </top>
      <bottom style="medium">
        <color theme="0" tint="-0.24994659260841701"/>
      </bottom>
      <diagonal/>
    </border>
    <border>
      <left/>
      <right style="thin">
        <color rgb="FFA6A6A6"/>
      </right>
      <top style="thick">
        <color rgb="FFA6A6A6"/>
      </top>
      <bottom/>
      <diagonal/>
    </border>
    <border>
      <left style="thin">
        <color rgb="FFA6A6A6"/>
      </left>
      <right style="thin">
        <color rgb="FFA6A6A6"/>
      </right>
      <top style="thick">
        <color rgb="FFA6A6A6"/>
      </top>
      <bottom/>
      <diagonal/>
    </border>
    <border>
      <left/>
      <right style="thin">
        <color rgb="FFA6A6A6"/>
      </right>
      <top/>
      <bottom/>
      <diagonal/>
    </border>
    <border>
      <left style="thin">
        <color rgb="FFA6A6A6"/>
      </left>
      <right style="thin">
        <color rgb="FFA6A6A6"/>
      </right>
      <top/>
      <bottom/>
      <diagonal/>
    </border>
    <border>
      <left/>
      <right style="thin">
        <color rgb="FFA6A6A6"/>
      </right>
      <top/>
      <bottom style="thin">
        <color rgb="FFA6A6A6"/>
      </bottom>
      <diagonal/>
    </border>
    <border>
      <left style="thin">
        <color rgb="FFA6A6A6"/>
      </left>
      <right style="thin">
        <color rgb="FFA6A6A6"/>
      </right>
      <top/>
      <bottom style="thin">
        <color rgb="FFA6A6A6"/>
      </bottom>
      <diagonal/>
    </border>
    <border>
      <left style="thin">
        <color rgb="FFA6A6A6"/>
      </left>
      <right/>
      <top/>
      <bottom style="thin">
        <color rgb="FFA6A6A6"/>
      </bottom>
      <diagonal/>
    </border>
    <border>
      <left/>
      <right/>
      <top style="thin">
        <color rgb="FFA6A6A6"/>
      </top>
      <bottom/>
      <diagonal/>
    </border>
    <border>
      <left/>
      <right/>
      <top/>
      <bottom style="thick">
        <color rgb="FFA6A6A6"/>
      </bottom>
      <diagonal/>
    </border>
    <border>
      <left style="thin">
        <color theme="0" tint="-0.24994659260841701"/>
      </left>
      <right style="thin">
        <color theme="0" tint="-0.24994659260841701"/>
      </right>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bottom style="thin">
        <color indexed="64"/>
      </bottom>
      <diagonal/>
    </border>
    <border>
      <left/>
      <right style="thin">
        <color theme="0" tint="-0.24994659260841701"/>
      </right>
      <top/>
      <bottom style="thin">
        <color indexed="64"/>
      </bottom>
      <diagonal/>
    </border>
    <border>
      <left style="thin">
        <color theme="0" tint="-0.24994659260841701"/>
      </left>
      <right/>
      <top style="thin">
        <color theme="0" tint="-0.24994659260841701"/>
      </top>
      <bottom style="thin">
        <color indexed="64"/>
      </bottom>
      <diagonal/>
    </border>
    <border>
      <left/>
      <right/>
      <top style="thin">
        <color theme="0" tint="-0.24994659260841701"/>
      </top>
      <bottom style="thin">
        <color indexed="64"/>
      </bottom>
      <diagonal/>
    </border>
    <border>
      <left/>
      <right style="thin">
        <color theme="0" tint="-0.24994659260841701"/>
      </right>
      <top style="thin">
        <color theme="0" tint="-0.24994659260841701"/>
      </top>
      <bottom style="thin">
        <color indexed="64"/>
      </bottom>
      <diagonal/>
    </border>
    <border>
      <left style="thin">
        <color theme="0" tint="-0.24994659260841701"/>
      </left>
      <right style="thin">
        <color theme="0" tint="-0.24994659260841701"/>
      </right>
      <top style="thin">
        <color theme="0" tint="-0.24994659260841701"/>
      </top>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theme="0" tint="-0.24994659260841701"/>
      </right>
      <top style="thin">
        <color indexed="64"/>
      </top>
      <bottom style="thin">
        <color indexed="64"/>
      </bottom>
      <diagonal/>
    </border>
    <border>
      <left style="thin">
        <color theme="0" tint="-0.24994659260841701"/>
      </left>
      <right/>
      <top style="thin">
        <color indexed="64"/>
      </top>
      <bottom style="thin">
        <color indexed="64"/>
      </bottom>
      <diagonal/>
    </border>
    <border>
      <left style="thin">
        <color theme="0" tint="-0.24994659260841701"/>
      </left>
      <right style="thin">
        <color theme="0" tint="-0.24994659260841701"/>
      </right>
      <top style="thin">
        <color indexed="64"/>
      </top>
      <bottom style="thin">
        <color indexed="64"/>
      </bottom>
      <diagonal/>
    </border>
    <border>
      <left style="thin">
        <color theme="0" tint="-0.24994659260841701"/>
      </left>
      <right style="thin">
        <color indexed="64"/>
      </right>
      <top style="thin">
        <color indexed="64"/>
      </top>
      <bottom style="thin">
        <color indexed="64"/>
      </bottom>
      <diagonal/>
    </border>
    <border>
      <left style="thin">
        <color theme="0" tint="-0.24994659260841701"/>
      </left>
      <right/>
      <top style="thin">
        <color indexed="64"/>
      </top>
      <bottom style="thin">
        <color theme="0" tint="-0.24994659260841701"/>
      </bottom>
      <diagonal/>
    </border>
    <border>
      <left/>
      <right/>
      <top style="thin">
        <color indexed="64"/>
      </top>
      <bottom style="thin">
        <color theme="0" tint="-0.24994659260841701"/>
      </bottom>
      <diagonal/>
    </border>
    <border>
      <left/>
      <right style="thin">
        <color theme="0" tint="-0.24994659260841701"/>
      </right>
      <top style="thin">
        <color indexed="64"/>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right style="thin">
        <color theme="0" tint="-0.24994659260841701"/>
      </right>
      <top/>
      <bottom/>
      <diagonal/>
    </border>
    <border>
      <left style="thin">
        <color theme="0" tint="-0.24994659260841701"/>
      </left>
      <right/>
      <top/>
      <bottom/>
      <diagonal/>
    </border>
    <border>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rgb="FFBFBFBF"/>
      </left>
      <right/>
      <top style="thin">
        <color rgb="FFBFBFBF"/>
      </top>
      <bottom/>
      <diagonal/>
    </border>
    <border>
      <left style="thin">
        <color theme="0" tint="-0.24994659260841701"/>
      </left>
      <right style="thin">
        <color theme="0" tint="-0.24994659260841701"/>
      </right>
      <top style="thin">
        <color rgb="FFBFBFBF"/>
      </top>
      <bottom/>
      <diagonal/>
    </border>
    <border>
      <left style="thin">
        <color theme="0" tint="-0.24994659260841701"/>
      </left>
      <right/>
      <top style="thin">
        <color rgb="FFBFBFBF"/>
      </top>
      <bottom style="thin">
        <color rgb="FFBFBFBF"/>
      </bottom>
      <diagonal/>
    </border>
    <border>
      <left/>
      <right/>
      <top style="thin">
        <color rgb="FFBFBFBF"/>
      </top>
      <bottom style="thin">
        <color rgb="FFBFBFBF"/>
      </bottom>
      <diagonal/>
    </border>
    <border>
      <left/>
      <right style="thin">
        <color theme="0" tint="-0.24994659260841701"/>
      </right>
      <top style="thin">
        <color rgb="FFBFBFBF"/>
      </top>
      <bottom style="thin">
        <color rgb="FFBFBFBF"/>
      </bottom>
      <diagonal/>
    </border>
    <border>
      <left/>
      <right/>
      <top style="thin">
        <color rgb="FFBFBFBF"/>
      </top>
      <bottom/>
      <diagonal/>
    </border>
    <border>
      <left style="thin">
        <color rgb="FFBFBFBF"/>
      </left>
      <right style="thin">
        <color rgb="FFBFBFBF"/>
      </right>
      <top/>
      <bottom/>
      <diagonal/>
    </border>
    <border>
      <left style="thin">
        <color rgb="FFBFBFBF"/>
      </left>
      <right/>
      <top/>
      <bottom/>
      <diagonal/>
    </border>
    <border>
      <left style="thin">
        <color theme="0" tint="-0.24994659260841701"/>
      </left>
      <right style="thin">
        <color theme="0" tint="-0.24994659260841701"/>
      </right>
      <top/>
      <bottom style="thin">
        <color rgb="FFBFBFBF"/>
      </bottom>
      <diagonal/>
    </border>
    <border>
      <left/>
      <right style="thin">
        <color theme="0" tint="-0.24994659260841701"/>
      </right>
      <top/>
      <bottom style="medium">
        <color theme="0" tint="-0.24994659260841701"/>
      </bottom>
      <diagonal/>
    </border>
    <border>
      <left style="thin">
        <color theme="0" tint="-0.24994659260841701"/>
      </left>
      <right style="thin">
        <color theme="0" tint="-0.24994659260841701"/>
      </right>
      <top/>
      <bottom style="medium">
        <color theme="0" tint="-0.24994659260841701"/>
      </bottom>
      <diagonal/>
    </border>
    <border>
      <left/>
      <right style="thin">
        <color theme="0" tint="-0.24994659260841701"/>
      </right>
      <top style="thin">
        <color rgb="FFBFBFBF"/>
      </top>
      <bottom style="medium">
        <color theme="0" tint="-0.24994659260841701"/>
      </bottom>
      <diagonal/>
    </border>
    <border>
      <left style="thin">
        <color theme="0" tint="-0.24994659260841701"/>
      </left>
      <right style="thin">
        <color theme="0" tint="-0.24994659260841701"/>
      </right>
      <top style="thin">
        <color rgb="FFBFBFBF"/>
      </top>
      <bottom style="medium">
        <color theme="0" tint="-0.24994659260841701"/>
      </bottom>
      <diagonal/>
    </border>
    <border>
      <left style="thin">
        <color theme="0" tint="-0.24994659260841701"/>
      </left>
      <right style="thin">
        <color theme="0" tint="-0.24994659260841701"/>
      </right>
      <top style="thin">
        <color rgb="FFBFBFBF"/>
      </top>
      <bottom style="medium">
        <color rgb="FFBFBFBF"/>
      </bottom>
      <diagonal/>
    </border>
    <border>
      <left style="thin">
        <color theme="0" tint="-0.24994659260841701"/>
      </left>
      <right/>
      <top/>
      <bottom style="medium">
        <color rgb="FFBFBFBF"/>
      </bottom>
      <diagonal/>
    </border>
    <border>
      <left/>
      <right/>
      <top style="thin">
        <color theme="0" tint="-0.24994659260841701"/>
      </top>
      <bottom style="double">
        <color theme="0" tint="-0.24994659260841701"/>
      </bottom>
      <diagonal/>
    </border>
    <border>
      <left style="thin">
        <color rgb="FFBFBFBF"/>
      </left>
      <right style="thin">
        <color rgb="FFBFBFBF"/>
      </right>
      <top style="thin">
        <color theme="0" tint="-0.24994659260841701"/>
      </top>
      <bottom style="double">
        <color theme="0" tint="-0.24994659260841701"/>
      </bottom>
      <diagonal/>
    </border>
    <border>
      <left style="thin">
        <color rgb="FFBFBFBF"/>
      </left>
      <right style="thin">
        <color rgb="FFBFBFBF"/>
      </right>
      <top style="thin">
        <color theme="0" tint="-0.24994659260841701"/>
      </top>
      <bottom/>
      <diagonal/>
    </border>
    <border>
      <left style="thin">
        <color rgb="FFBFBFBF"/>
      </left>
      <right/>
      <top style="thin">
        <color theme="0" tint="-0.24994659260841701"/>
      </top>
      <bottom/>
      <diagonal/>
    </border>
    <border>
      <left style="thin">
        <color theme="0" tint="-0.24994659260841701"/>
      </left>
      <right style="thin">
        <color rgb="FFBFBFBF"/>
      </right>
      <top style="thin">
        <color theme="0" tint="-0.24994659260841701"/>
      </top>
      <bottom/>
      <diagonal/>
    </border>
    <border>
      <left style="thin">
        <color theme="0" tint="-0.24994659260841701"/>
      </left>
      <right style="thin">
        <color theme="0" tint="-0.24994659260841701"/>
      </right>
      <top style="thin">
        <color rgb="FFBFBFBF"/>
      </top>
      <bottom style="thin">
        <color rgb="FFBFBFBF"/>
      </bottom>
      <diagonal/>
    </border>
    <border>
      <left style="thin">
        <color rgb="FFBFBFBF"/>
      </left>
      <right/>
      <top style="thin">
        <color rgb="FFBFBFBF"/>
      </top>
      <bottom style="thin">
        <color rgb="FFBFBFBF"/>
      </bottom>
      <diagonal/>
    </border>
    <border>
      <left style="thin">
        <color rgb="FFBFBFBF"/>
      </left>
      <right style="thin">
        <color theme="0" tint="-0.24994659260841701"/>
      </right>
      <top style="thin">
        <color theme="0" tint="-0.24994659260841701"/>
      </top>
      <bottom style="double">
        <color theme="0" tint="-0.24994659260841701"/>
      </bottom>
      <diagonal/>
    </border>
    <border>
      <left style="thin">
        <color theme="0" tint="-0.24994659260841701"/>
      </left>
      <right style="thin">
        <color theme="0" tint="-0.24994659260841701"/>
      </right>
      <top/>
      <bottom style="double">
        <color theme="0" tint="-0.24994659260841701"/>
      </bottom>
      <diagonal/>
    </border>
    <border>
      <left/>
      <right/>
      <top/>
      <bottom style="double">
        <color theme="0" tint="-0.24994659260841701"/>
      </bottom>
      <diagonal/>
    </border>
    <border>
      <left style="thin">
        <color theme="0" tint="-0.24994659260841701"/>
      </left>
      <right style="thin">
        <color theme="0" tint="-0.24994659260841701"/>
      </right>
      <top style="thin">
        <color rgb="FFBFBFBF"/>
      </top>
      <bottom style="double">
        <color theme="0" tint="-0.24994659260841701"/>
      </bottom>
      <diagonal/>
    </border>
    <border>
      <left style="thin">
        <color rgb="FFBFBFBF"/>
      </left>
      <right/>
      <top/>
      <bottom style="double">
        <color theme="0" tint="-0.24994659260841701"/>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style="thin">
        <color theme="0" tint="-0.34998626667073579"/>
      </top>
      <bottom style="thick">
        <color theme="0" tint="-0.34998626667073579"/>
      </bottom>
      <diagonal/>
    </border>
    <border>
      <left style="thin">
        <color theme="0" tint="-0.34998626667073579"/>
      </left>
      <right style="thin">
        <color theme="0" tint="-0.34998626667073579"/>
      </right>
      <top style="thin">
        <color theme="0" tint="-0.34998626667073579"/>
      </top>
      <bottom style="thick">
        <color theme="0" tint="-0.34998626667073579"/>
      </bottom>
      <diagonal/>
    </border>
    <border>
      <left style="thin">
        <color theme="0" tint="-0.34998626667073579"/>
      </left>
      <right/>
      <top style="thin">
        <color theme="0" tint="-0.34998626667073579"/>
      </top>
      <bottom style="thick">
        <color theme="0" tint="-0.34998626667073579"/>
      </bottom>
      <diagonal/>
    </border>
    <border>
      <left/>
      <right/>
      <top/>
      <bottom style="thick">
        <color rgb="FF0B5394"/>
      </bottom>
      <diagonal/>
    </border>
    <border>
      <left/>
      <right/>
      <top/>
      <bottom style="thin">
        <color rgb="FFD9D9D9"/>
      </bottom>
      <diagonal/>
    </border>
    <border>
      <left style="thin">
        <color rgb="FFB7B7B7"/>
      </left>
      <right/>
      <top/>
      <bottom/>
      <diagonal/>
    </border>
    <border>
      <left/>
      <right style="thin">
        <color rgb="FFCCCCCC"/>
      </right>
      <top/>
      <bottom/>
      <diagonal/>
    </border>
    <border>
      <left style="thin">
        <color rgb="FFB7B7B7"/>
      </left>
      <right/>
      <top style="thin">
        <color rgb="FFB7B7B7"/>
      </top>
      <bottom style="thin">
        <color rgb="FFB7B7B7"/>
      </bottom>
      <diagonal/>
    </border>
    <border>
      <left/>
      <right/>
      <top style="thin">
        <color rgb="FFB7B7B7"/>
      </top>
      <bottom style="thin">
        <color rgb="FFB7B7B7"/>
      </bottom>
      <diagonal/>
    </border>
    <border>
      <left/>
      <right style="thin">
        <color rgb="FFB7B7B7"/>
      </right>
      <top style="thin">
        <color rgb="FFB7B7B7"/>
      </top>
      <bottom style="thin">
        <color rgb="FFB7B7B7"/>
      </bottom>
      <diagonal/>
    </border>
    <border>
      <left style="thin">
        <color rgb="FFB7B7B7"/>
      </left>
      <right style="thin">
        <color rgb="FFB7B7B7"/>
      </right>
      <top style="thin">
        <color rgb="FFB7B7B7"/>
      </top>
      <bottom/>
      <diagonal/>
    </border>
    <border>
      <left/>
      <right/>
      <top/>
      <bottom style="thin">
        <color rgb="FFCCCCCC"/>
      </bottom>
      <diagonal/>
    </border>
    <border>
      <left/>
      <right/>
      <top/>
      <bottom style="thin">
        <color rgb="FFB7B7B7"/>
      </bottom>
      <diagonal/>
    </border>
    <border>
      <left style="thin">
        <color rgb="FFB7B7B7"/>
      </left>
      <right style="hair">
        <color rgb="FFB7B7B7"/>
      </right>
      <top/>
      <bottom style="hair">
        <color rgb="FFB7B7B7"/>
      </bottom>
      <diagonal/>
    </border>
    <border>
      <left style="hair">
        <color rgb="FFB7B7B7"/>
      </left>
      <right style="hair">
        <color rgb="FFB7B7B7"/>
      </right>
      <top/>
      <bottom style="hair">
        <color rgb="FFB7B7B7"/>
      </bottom>
      <diagonal/>
    </border>
    <border>
      <left style="hair">
        <color rgb="FFB7B7B7"/>
      </left>
      <right style="thin">
        <color rgb="FFB7B7B7"/>
      </right>
      <top/>
      <bottom style="hair">
        <color rgb="FFB7B7B7"/>
      </bottom>
      <diagonal/>
    </border>
    <border>
      <left style="thin">
        <color rgb="FFB7B7B7"/>
      </left>
      <right style="hair">
        <color rgb="FFB7B7B7"/>
      </right>
      <top style="hair">
        <color rgb="FFB7B7B7"/>
      </top>
      <bottom style="hair">
        <color rgb="FFB7B7B7"/>
      </bottom>
      <diagonal/>
    </border>
    <border>
      <left style="hair">
        <color rgb="FFB7B7B7"/>
      </left>
      <right style="hair">
        <color rgb="FFB7B7B7"/>
      </right>
      <top style="hair">
        <color rgb="FFB7B7B7"/>
      </top>
      <bottom style="hair">
        <color rgb="FFB7B7B7"/>
      </bottom>
      <diagonal/>
    </border>
    <border>
      <left style="hair">
        <color rgb="FFB7B7B7"/>
      </left>
      <right style="thin">
        <color rgb="FFB7B7B7"/>
      </right>
      <top style="hair">
        <color rgb="FFB7B7B7"/>
      </top>
      <bottom style="hair">
        <color rgb="FFB7B7B7"/>
      </bottom>
      <diagonal/>
    </border>
    <border>
      <left style="thin">
        <color rgb="FFB7B7B7"/>
      </left>
      <right style="hair">
        <color rgb="FFB7B7B7"/>
      </right>
      <top style="hair">
        <color rgb="FFB7B7B7"/>
      </top>
      <bottom/>
      <diagonal/>
    </border>
    <border>
      <left style="hair">
        <color rgb="FFB7B7B7"/>
      </left>
      <right style="hair">
        <color rgb="FFB7B7B7"/>
      </right>
      <top style="hair">
        <color rgb="FFB7B7B7"/>
      </top>
      <bottom/>
      <diagonal/>
    </border>
    <border>
      <left style="hair">
        <color rgb="FFB7B7B7"/>
      </left>
      <right style="thin">
        <color rgb="FFB7B7B7"/>
      </right>
      <top style="hair">
        <color rgb="FFB7B7B7"/>
      </top>
      <bottom/>
      <diagonal/>
    </border>
    <border>
      <left/>
      <right style="hair">
        <color rgb="FFB7B7B7"/>
      </right>
      <top style="hair">
        <color rgb="FFB7B7B7"/>
      </top>
      <bottom style="hair">
        <color rgb="FFB7B7B7"/>
      </bottom>
      <diagonal/>
    </border>
    <border>
      <left/>
      <right style="thin">
        <color theme="0" tint="-0.24994659260841701"/>
      </right>
      <top style="thin">
        <color theme="0" tint="-0.24994659260841701"/>
      </top>
      <bottom style="medium">
        <color theme="0" tint="-0.24994659260841701"/>
      </bottom>
      <diagonal/>
    </border>
    <border>
      <left/>
      <right/>
      <top style="thin">
        <color theme="0" tint="-0.24994659260841701"/>
      </top>
      <bottom style="medium">
        <color theme="0" tint="-0.24994659260841701"/>
      </bottom>
      <diagonal/>
    </border>
    <border>
      <left style="thin">
        <color theme="0" tint="-0.24994659260841701"/>
      </left>
      <right/>
      <top style="thin">
        <color theme="0" tint="-0.24994659260841701"/>
      </top>
      <bottom style="medium">
        <color theme="0" tint="-0.24994659260841701"/>
      </bottom>
      <diagonal/>
    </border>
    <border>
      <left style="thin">
        <color theme="0" tint="-0.24994659260841701"/>
      </left>
      <right/>
      <top style="medium">
        <color theme="0" tint="-0.24994659260841701"/>
      </top>
      <bottom style="thin">
        <color theme="0" tint="-0.24994659260841701"/>
      </bottom>
      <diagonal/>
    </border>
    <border>
      <left/>
      <right/>
      <top style="medium">
        <color theme="0" tint="-0.24994659260841701"/>
      </top>
      <bottom style="thin">
        <color theme="0" tint="-0.24994659260841701"/>
      </bottom>
      <diagonal/>
    </border>
    <border>
      <left/>
      <right style="thin">
        <color theme="0" tint="-0.24994659260841701"/>
      </right>
      <top style="medium">
        <color theme="0" tint="-0.24994659260841701"/>
      </top>
      <bottom style="thin">
        <color theme="0" tint="-0.24994659260841701"/>
      </bottom>
      <diagonal/>
    </border>
    <border>
      <left style="thin">
        <color theme="0" tint="-0.24994659260841701"/>
      </left>
      <right/>
      <top style="medium">
        <color theme="0" tint="-0.24994659260841701"/>
      </top>
      <bottom/>
      <diagonal/>
    </border>
    <border>
      <left style="thin">
        <color auto="1"/>
      </left>
      <right style="thin">
        <color auto="1"/>
      </right>
      <top style="thick">
        <color rgb="FFA6A6A6"/>
      </top>
      <bottom/>
      <diagonal/>
    </border>
    <border>
      <left style="thin">
        <color auto="1"/>
      </left>
      <right style="thin">
        <color indexed="64"/>
      </right>
      <top style="thick">
        <color rgb="FFA6A6A6"/>
      </top>
      <bottom/>
      <diagonal/>
    </border>
    <border>
      <left style="thin">
        <color rgb="FFA6A6A6"/>
      </left>
      <right style="thin">
        <color auto="1"/>
      </right>
      <top style="hair">
        <color indexed="64"/>
      </top>
      <bottom style="hair">
        <color indexed="64"/>
      </bottom>
      <diagonal/>
    </border>
    <border>
      <left style="thin">
        <color auto="1"/>
      </left>
      <right style="thin">
        <color auto="1"/>
      </right>
      <top style="hair">
        <color indexed="64"/>
      </top>
      <bottom style="hair">
        <color indexed="64"/>
      </bottom>
      <diagonal/>
    </border>
    <border>
      <left style="thin">
        <color auto="1"/>
      </left>
      <right style="thin">
        <color indexed="64"/>
      </right>
      <top style="hair">
        <color indexed="64"/>
      </top>
      <bottom style="hair">
        <color indexed="64"/>
      </bottom>
      <diagonal/>
    </border>
    <border>
      <left style="thin">
        <color rgb="FFA6A6A6"/>
      </left>
      <right style="thin">
        <color auto="1"/>
      </right>
      <top/>
      <bottom/>
      <diagonal/>
    </border>
    <border>
      <left style="thin">
        <color auto="1"/>
      </left>
      <right style="thin">
        <color auto="1"/>
      </right>
      <top/>
      <bottom/>
      <diagonal/>
    </border>
    <border>
      <left style="thin">
        <color auto="1"/>
      </left>
      <right style="thin">
        <color indexed="64"/>
      </right>
      <top/>
      <bottom/>
      <diagonal/>
    </border>
    <border>
      <left style="thin">
        <color rgb="FFA6A6A6"/>
      </left>
      <right style="thin">
        <color auto="1"/>
      </right>
      <top style="thick">
        <color rgb="FFA6A6A6"/>
      </top>
      <bottom/>
      <diagonal/>
    </border>
    <border>
      <left style="thin">
        <color rgb="FFA6A6A6"/>
      </left>
      <right style="thin">
        <color auto="1"/>
      </right>
      <top style="hair">
        <color indexed="64"/>
      </top>
      <bottom/>
      <diagonal/>
    </border>
    <border>
      <left style="thin">
        <color auto="1"/>
      </left>
      <right style="thin">
        <color auto="1"/>
      </right>
      <top style="hair">
        <color indexed="64"/>
      </top>
      <bottom/>
      <diagonal/>
    </border>
    <border>
      <left style="thin">
        <color auto="1"/>
      </left>
      <right style="thin">
        <color indexed="64"/>
      </right>
      <top style="hair">
        <color indexed="64"/>
      </top>
      <bottom/>
      <diagonal/>
    </border>
    <border>
      <left style="thin">
        <color rgb="FFA6A6A6"/>
      </left>
      <right style="thin">
        <color auto="1"/>
      </right>
      <top/>
      <bottom style="hair">
        <color indexed="64"/>
      </bottom>
      <diagonal/>
    </border>
    <border>
      <left style="thin">
        <color auto="1"/>
      </left>
      <right style="thin">
        <color auto="1"/>
      </right>
      <top/>
      <bottom style="hair">
        <color indexed="64"/>
      </bottom>
      <diagonal/>
    </border>
    <border>
      <left style="thin">
        <color auto="1"/>
      </left>
      <right style="thin">
        <color indexed="64"/>
      </right>
      <top/>
      <bottom style="hair">
        <color indexed="64"/>
      </bottom>
      <diagonal/>
    </border>
    <border>
      <left style="thin">
        <color auto="1"/>
      </left>
      <right style="thin">
        <color auto="1"/>
      </right>
      <top style="hair">
        <color indexed="64"/>
      </top>
      <bottom style="thin">
        <color indexed="64"/>
      </bottom>
      <diagonal/>
    </border>
    <border>
      <left style="thin">
        <color auto="1"/>
      </left>
      <right style="thin">
        <color indexed="64"/>
      </right>
      <top style="hair">
        <color indexed="64"/>
      </top>
      <bottom style="thin">
        <color indexed="64"/>
      </bottom>
      <diagonal/>
    </border>
    <border>
      <left style="thin">
        <color rgb="FFA6A6A6"/>
      </left>
      <right style="thin">
        <color auto="1"/>
      </right>
      <top style="hair">
        <color indexed="64"/>
      </top>
      <bottom style="thin">
        <color indexed="64"/>
      </bottom>
      <diagonal/>
    </border>
    <border>
      <left style="thin">
        <color rgb="FFA6A6A6"/>
      </left>
      <right style="thin">
        <color auto="1"/>
      </right>
      <top style="thin">
        <color indexed="64"/>
      </top>
      <bottom style="hair">
        <color indexed="64"/>
      </bottom>
      <diagonal/>
    </border>
    <border>
      <left style="thin">
        <color auto="1"/>
      </left>
      <right style="thin">
        <color auto="1"/>
      </right>
      <top style="thin">
        <color indexed="64"/>
      </top>
      <bottom style="hair">
        <color indexed="64"/>
      </bottom>
      <diagonal/>
    </border>
    <border>
      <left style="thin">
        <color auto="1"/>
      </left>
      <right style="thin">
        <color indexed="64"/>
      </right>
      <top style="thin">
        <color indexed="64"/>
      </top>
      <bottom style="hair">
        <color indexed="64"/>
      </bottom>
      <diagonal/>
    </border>
    <border>
      <left style="thin">
        <color rgb="FFA6A6A6"/>
      </left>
      <right style="thin">
        <color auto="1"/>
      </right>
      <top/>
      <bottom style="thin">
        <color indexed="64"/>
      </bottom>
      <diagonal/>
    </border>
    <border>
      <left style="thin">
        <color auto="1"/>
      </left>
      <right style="thin">
        <color auto="1"/>
      </right>
      <top/>
      <bottom style="thin">
        <color indexed="64"/>
      </bottom>
      <diagonal/>
    </border>
    <border>
      <left style="thin">
        <color auto="1"/>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style="thin">
        <color indexed="64"/>
      </top>
      <bottom style="hair">
        <color indexed="64"/>
      </bottom>
      <diagonal/>
    </border>
    <border>
      <left/>
      <right style="thin">
        <color auto="1"/>
      </right>
      <top/>
      <bottom style="hair">
        <color indexed="64"/>
      </bottom>
      <diagonal/>
    </border>
    <border>
      <left/>
      <right style="thin">
        <color auto="1"/>
      </right>
      <top style="hair">
        <color indexed="64"/>
      </top>
      <bottom style="hair">
        <color indexed="64"/>
      </bottom>
      <diagonal/>
    </border>
    <border>
      <left/>
      <right style="thin">
        <color rgb="FFBFBFBF"/>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right style="thin">
        <color rgb="FFBFBFBF"/>
      </right>
      <top style="thin">
        <color rgb="FFBFBFBF"/>
      </top>
      <bottom style="thin">
        <color indexed="64"/>
      </bottom>
      <diagonal/>
    </border>
    <border>
      <left style="thin">
        <color rgb="FFBFBFBF"/>
      </left>
      <right/>
      <top style="thin">
        <color rgb="FFBFBFBF"/>
      </top>
      <bottom style="thin">
        <color indexed="64"/>
      </bottom>
      <diagonal/>
    </border>
    <border>
      <left/>
      <right/>
      <top style="thin">
        <color rgb="FFBFBFBF"/>
      </top>
      <bottom style="thin">
        <color indexed="64"/>
      </bottom>
      <diagonal/>
    </border>
    <border>
      <left style="thin">
        <color rgb="FFBFBFBF"/>
      </left>
      <right style="thin">
        <color rgb="FFBFBFBF"/>
      </right>
      <top style="thin">
        <color rgb="FFBFBFBF"/>
      </top>
      <bottom style="thin">
        <color indexed="64"/>
      </bottom>
      <diagonal/>
    </border>
    <border>
      <left/>
      <right style="thin">
        <color theme="0" tint="-0.24994659260841701"/>
      </right>
      <top/>
      <bottom style="double">
        <color theme="0" tint="-0.24994659260841701"/>
      </bottom>
      <diagonal/>
    </border>
    <border>
      <left style="medium">
        <color indexed="64"/>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indexed="64"/>
      </left>
      <right style="thin">
        <color auto="1"/>
      </right>
      <top style="thin">
        <color auto="1"/>
      </top>
      <bottom style="medium">
        <color theme="0" tint="-0.24994659260841701"/>
      </bottom>
      <diagonal/>
    </border>
    <border>
      <left style="thin">
        <color auto="1"/>
      </left>
      <right style="thin">
        <color auto="1"/>
      </right>
      <top style="thin">
        <color auto="1"/>
      </top>
      <bottom style="medium">
        <color theme="0" tint="-0.24994659260841701"/>
      </bottom>
      <diagonal/>
    </border>
    <border>
      <left style="thin">
        <color auto="1"/>
      </left>
      <right style="medium">
        <color auto="1"/>
      </right>
      <top style="thin">
        <color auto="1"/>
      </top>
      <bottom style="medium">
        <color theme="0" tint="-0.24994659260841701"/>
      </bottom>
      <diagonal/>
    </border>
  </borders>
  <cellStyleXfs count="10">
    <xf numFmtId="0" fontId="0" fillId="0" borderId="0"/>
    <xf numFmtId="0" fontId="1" fillId="0" borderId="0">
      <alignment vertical="center"/>
    </xf>
    <xf numFmtId="0" fontId="14" fillId="0" borderId="0">
      <alignment vertical="center"/>
    </xf>
    <xf numFmtId="41" fontId="12" fillId="0" borderId="0" applyFont="0" applyFill="0" applyBorder="0" applyAlignment="0" applyProtection="0"/>
    <xf numFmtId="0" fontId="31" fillId="0" borderId="0">
      <alignment vertical="center"/>
    </xf>
    <xf numFmtId="0" fontId="38" fillId="0" borderId="0">
      <alignment vertical="center"/>
    </xf>
    <xf numFmtId="9" fontId="1" fillId="0" borderId="0" applyFont="0" applyFill="0" applyBorder="0" applyAlignment="0" applyProtection="0">
      <alignment vertical="center"/>
    </xf>
    <xf numFmtId="0" fontId="67" fillId="0" borderId="0"/>
    <xf numFmtId="0" fontId="93" fillId="0" borderId="0"/>
    <xf numFmtId="0" fontId="93" fillId="0" borderId="0"/>
  </cellStyleXfs>
  <cellXfs count="591">
    <xf numFmtId="0" fontId="0" fillId="0" borderId="0" xfId="0"/>
    <xf numFmtId="0" fontId="4" fillId="0" borderId="0" xfId="0" applyFont="1"/>
    <xf numFmtId="176" fontId="4" fillId="0" borderId="0" xfId="0" applyNumberFormat="1" applyFont="1"/>
    <xf numFmtId="0" fontId="6" fillId="3" borderId="6" xfId="0" applyFont="1" applyFill="1" applyBorder="1" applyAlignment="1">
      <alignment horizontal="center" vertical="center" wrapText="1" readingOrder="1"/>
    </xf>
    <xf numFmtId="0" fontId="6" fillId="3" borderId="8" xfId="0" applyFont="1" applyFill="1" applyBorder="1" applyAlignment="1">
      <alignment horizontal="center" vertical="center" wrapText="1" readingOrder="1"/>
    </xf>
    <xf numFmtId="176" fontId="6" fillId="3" borderId="9" xfId="0" applyNumberFormat="1" applyFont="1" applyFill="1" applyBorder="1" applyAlignment="1">
      <alignment horizontal="center" vertical="center" wrapText="1" readingOrder="1"/>
    </xf>
    <xf numFmtId="0" fontId="2" fillId="2" borderId="1" xfId="0" applyFont="1" applyFill="1" applyBorder="1"/>
    <xf numFmtId="0" fontId="6" fillId="3" borderId="4" xfId="0" applyFont="1" applyFill="1" applyBorder="1" applyAlignment="1">
      <alignment vertical="center" wrapText="1" readingOrder="1"/>
    </xf>
    <xf numFmtId="0" fontId="6" fillId="3" borderId="3" xfId="0" applyFont="1" applyFill="1" applyBorder="1" applyAlignment="1">
      <alignment vertical="center" wrapText="1" readingOrder="1"/>
    </xf>
    <xf numFmtId="0" fontId="6" fillId="3" borderId="5" xfId="0" applyFont="1" applyFill="1" applyBorder="1" applyAlignment="1">
      <alignment vertical="center" wrapText="1" readingOrder="1"/>
    </xf>
    <xf numFmtId="0" fontId="5" fillId="0" borderId="0" xfId="0" applyFont="1"/>
    <xf numFmtId="0" fontId="6" fillId="3" borderId="8" xfId="0" applyFont="1" applyFill="1" applyBorder="1" applyAlignment="1">
      <alignment horizontal="center" vertical="center" readingOrder="1"/>
    </xf>
    <xf numFmtId="0" fontId="13" fillId="3" borderId="9" xfId="0" applyFont="1" applyFill="1" applyBorder="1" applyAlignment="1">
      <alignment horizontal="center" vertical="center" wrapText="1" readingOrder="1"/>
    </xf>
    <xf numFmtId="0" fontId="13" fillId="3" borderId="10" xfId="0" applyFont="1" applyFill="1" applyBorder="1" applyAlignment="1">
      <alignment horizontal="center" vertical="center" wrapText="1" readingOrder="1"/>
    </xf>
    <xf numFmtId="0" fontId="6" fillId="3" borderId="19" xfId="0" applyFont="1" applyFill="1" applyBorder="1" applyAlignment="1">
      <alignment horizontal="center" vertical="center" readingOrder="1"/>
    </xf>
    <xf numFmtId="0" fontId="6" fillId="3" borderId="20" xfId="0" applyFont="1" applyFill="1" applyBorder="1" applyAlignment="1">
      <alignment horizontal="center" vertical="center" readingOrder="1"/>
    </xf>
    <xf numFmtId="0" fontId="6" fillId="3" borderId="10" xfId="0" applyFont="1" applyFill="1" applyBorder="1" applyAlignment="1">
      <alignment vertical="center" readingOrder="1"/>
    </xf>
    <xf numFmtId="0" fontId="6" fillId="3" borderId="9" xfId="0" applyFont="1" applyFill="1" applyBorder="1" applyAlignment="1">
      <alignment horizontal="center" vertical="center" readingOrder="1"/>
    </xf>
    <xf numFmtId="0" fontId="11" fillId="0" borderId="0" xfId="0" applyFont="1"/>
    <xf numFmtId="0" fontId="6" fillId="3" borderId="3" xfId="0" applyFont="1" applyFill="1" applyBorder="1" applyAlignment="1">
      <alignment vertical="center" readingOrder="1"/>
    </xf>
    <xf numFmtId="0" fontId="6" fillId="3" borderId="4" xfId="0" applyFont="1" applyFill="1" applyBorder="1" applyAlignment="1">
      <alignment vertical="center" readingOrder="1"/>
    </xf>
    <xf numFmtId="0" fontId="6" fillId="3" borderId="5" xfId="0" applyFont="1" applyFill="1" applyBorder="1" applyAlignment="1">
      <alignment vertical="center" readingOrder="1"/>
    </xf>
    <xf numFmtId="0" fontId="7" fillId="0" borderId="14" xfId="0" applyFont="1" applyBorder="1" applyAlignment="1">
      <alignment horizontal="left" vertical="top" readingOrder="1"/>
    </xf>
    <xf numFmtId="0" fontId="4" fillId="0" borderId="15" xfId="0" quotePrefix="1" applyFont="1" applyBorder="1" applyAlignment="1">
      <alignment horizontal="left" vertical="top" wrapText="1"/>
    </xf>
    <xf numFmtId="0" fontId="7" fillId="0" borderId="2" xfId="0" applyFont="1" applyBorder="1" applyAlignment="1">
      <alignment horizontal="left" vertical="top" readingOrder="1"/>
    </xf>
    <xf numFmtId="0" fontId="7" fillId="0" borderId="16" xfId="0" applyFont="1" applyBorder="1" applyAlignment="1">
      <alignment horizontal="left" vertical="top" readingOrder="1"/>
    </xf>
    <xf numFmtId="0" fontId="15" fillId="0" borderId="0" xfId="2" applyFont="1" applyAlignment="1">
      <alignment horizontal="center" vertical="center"/>
    </xf>
    <xf numFmtId="0" fontId="15" fillId="0" borderId="0" xfId="2" applyFont="1">
      <alignment vertical="center"/>
    </xf>
    <xf numFmtId="0" fontId="15" fillId="0" borderId="22" xfId="2" applyFont="1" applyBorder="1" applyAlignment="1">
      <alignment horizontal="center" vertical="center"/>
    </xf>
    <xf numFmtId="0" fontId="15" fillId="0" borderId="23" xfId="2" applyFont="1" applyBorder="1" applyAlignment="1">
      <alignment horizontal="center" vertical="center"/>
    </xf>
    <xf numFmtId="0" fontId="15" fillId="0" borderId="23" xfId="2" applyFont="1" applyBorder="1">
      <alignment vertical="center"/>
    </xf>
    <xf numFmtId="0" fontId="15" fillId="0" borderId="24" xfId="2" applyFont="1" applyBorder="1" applyAlignment="1">
      <alignment horizontal="center" vertical="center"/>
    </xf>
    <xf numFmtId="0" fontId="15" fillId="0" borderId="25" xfId="2" applyFont="1" applyBorder="1" applyAlignment="1">
      <alignment horizontal="center" vertical="center"/>
    </xf>
    <xf numFmtId="0" fontId="16" fillId="0" borderId="0" xfId="2" applyFont="1">
      <alignment vertical="center"/>
    </xf>
    <xf numFmtId="0" fontId="16" fillId="0" borderId="0" xfId="2" applyFont="1" applyAlignment="1">
      <alignment horizontal="center" vertical="center"/>
    </xf>
    <xf numFmtId="0" fontId="15" fillId="0" borderId="26" xfId="2" applyFont="1" applyBorder="1" applyAlignment="1">
      <alignment horizontal="center" vertical="center"/>
    </xf>
    <xf numFmtId="0" fontId="15" fillId="2" borderId="27" xfId="2" applyFont="1" applyFill="1" applyBorder="1">
      <alignment vertical="center"/>
    </xf>
    <xf numFmtId="0" fontId="15" fillId="2" borderId="28" xfId="2" applyFont="1" applyFill="1" applyBorder="1">
      <alignment vertical="center"/>
    </xf>
    <xf numFmtId="0" fontId="15" fillId="2" borderId="29" xfId="2" applyFont="1" applyFill="1" applyBorder="1">
      <alignment vertical="center"/>
    </xf>
    <xf numFmtId="0" fontId="15" fillId="2" borderId="34" xfId="2" applyFont="1" applyFill="1" applyBorder="1">
      <alignment vertical="center"/>
    </xf>
    <xf numFmtId="0" fontId="15" fillId="2" borderId="1" xfId="2" applyFont="1" applyFill="1" applyBorder="1">
      <alignment vertical="center"/>
    </xf>
    <xf numFmtId="0" fontId="15" fillId="2" borderId="35" xfId="2" applyFont="1" applyFill="1" applyBorder="1">
      <alignment vertical="center"/>
    </xf>
    <xf numFmtId="0" fontId="15" fillId="2" borderId="39" xfId="2" applyFont="1" applyFill="1" applyBorder="1" applyAlignment="1">
      <alignment horizontal="center" vertical="center"/>
    </xf>
    <xf numFmtId="0" fontId="15" fillId="0" borderId="40" xfId="2" applyFont="1" applyBorder="1">
      <alignment vertical="center"/>
    </xf>
    <xf numFmtId="0" fontId="15" fillId="0" borderId="41" xfId="2" applyFont="1" applyBorder="1">
      <alignment vertical="center"/>
    </xf>
    <xf numFmtId="0" fontId="15" fillId="0" borderId="42" xfId="2" applyFont="1" applyBorder="1">
      <alignment vertical="center"/>
    </xf>
    <xf numFmtId="177" fontId="15" fillId="5" borderId="44" xfId="2" applyNumberFormat="1" applyFont="1" applyFill="1" applyBorder="1" applyAlignment="1">
      <alignment horizontal="center" vertical="center"/>
    </xf>
    <xf numFmtId="177" fontId="15" fillId="0" borderId="45" xfId="2" applyNumberFormat="1" applyFont="1" applyBorder="1" applyAlignment="1">
      <alignment horizontal="center" vertical="center"/>
    </xf>
    <xf numFmtId="0" fontId="19" fillId="0" borderId="0" xfId="2" applyFont="1" applyAlignment="1">
      <alignment horizontal="right" vertical="center"/>
    </xf>
    <xf numFmtId="0" fontId="15" fillId="0" borderId="46" xfId="2" applyFont="1" applyBorder="1">
      <alignment vertical="center"/>
    </xf>
    <xf numFmtId="0" fontId="15" fillId="0" borderId="47" xfId="2" applyFont="1" applyBorder="1">
      <alignment vertical="center"/>
    </xf>
    <xf numFmtId="0" fontId="15" fillId="0" borderId="48" xfId="2" applyFont="1" applyBorder="1">
      <alignment vertical="center"/>
    </xf>
    <xf numFmtId="177" fontId="15" fillId="5" borderId="49" xfId="2" applyNumberFormat="1" applyFont="1" applyFill="1" applyBorder="1" applyAlignment="1">
      <alignment horizontal="center" vertical="center"/>
    </xf>
    <xf numFmtId="177" fontId="15" fillId="0" borderId="49" xfId="2" applyNumberFormat="1" applyFont="1" applyBorder="1" applyAlignment="1">
      <alignment horizontal="center" vertical="center"/>
    </xf>
    <xf numFmtId="0" fontId="15" fillId="0" borderId="30" xfId="2" applyFont="1" applyBorder="1">
      <alignment vertical="center"/>
    </xf>
    <xf numFmtId="0" fontId="15" fillId="0" borderId="31" xfId="2" applyFont="1" applyBorder="1">
      <alignment vertical="center"/>
    </xf>
    <xf numFmtId="0" fontId="15" fillId="0" borderId="32" xfId="2" applyFont="1" applyBorder="1">
      <alignment vertical="center"/>
    </xf>
    <xf numFmtId="177" fontId="15" fillId="0" borderId="33" xfId="2" applyNumberFormat="1" applyFont="1" applyBorder="1" applyAlignment="1">
      <alignment horizontal="center" vertical="center"/>
    </xf>
    <xf numFmtId="0" fontId="20" fillId="0" borderId="0" xfId="2" applyFont="1">
      <alignment vertical="center"/>
    </xf>
    <xf numFmtId="0" fontId="15" fillId="0" borderId="50" xfId="2" applyFont="1" applyBorder="1" applyAlignment="1">
      <alignment horizontal="center" vertical="center"/>
    </xf>
    <xf numFmtId="0" fontId="15" fillId="0" borderId="51" xfId="2" applyFont="1" applyBorder="1" applyAlignment="1">
      <alignment horizontal="center" vertical="center"/>
    </xf>
    <xf numFmtId="0" fontId="15" fillId="0" borderId="51" xfId="2" applyFont="1" applyBorder="1">
      <alignment vertical="center"/>
    </xf>
    <xf numFmtId="0" fontId="15" fillId="0" borderId="52" xfId="2" applyFont="1" applyBorder="1" applyAlignment="1">
      <alignment horizontal="center" vertical="center"/>
    </xf>
    <xf numFmtId="0" fontId="23" fillId="2" borderId="39" xfId="2" applyFont="1" applyFill="1" applyBorder="1" applyAlignment="1">
      <alignment horizontal="center" vertical="center"/>
    </xf>
    <xf numFmtId="0" fontId="23" fillId="2" borderId="30" xfId="2" applyFont="1" applyFill="1" applyBorder="1">
      <alignment vertical="center"/>
    </xf>
    <xf numFmtId="0" fontId="23" fillId="2" borderId="31" xfId="2" applyFont="1" applyFill="1" applyBorder="1">
      <alignment vertical="center"/>
    </xf>
    <xf numFmtId="0" fontId="23" fillId="2" borderId="49" xfId="2" applyFont="1" applyFill="1" applyBorder="1" applyAlignment="1">
      <alignment horizontal="center" vertical="center"/>
    </xf>
    <xf numFmtId="0" fontId="24" fillId="2" borderId="33" xfId="2" applyFont="1" applyFill="1" applyBorder="1" applyAlignment="1">
      <alignment horizontal="center" vertical="center"/>
    </xf>
    <xf numFmtId="0" fontId="27" fillId="0" borderId="0" xfId="2" applyFont="1" applyAlignment="1">
      <alignment horizontal="center" vertical="center"/>
    </xf>
    <xf numFmtId="0" fontId="28" fillId="0" borderId="0" xfId="2" applyFont="1" applyAlignment="1">
      <alignment horizontal="center" vertical="center"/>
    </xf>
    <xf numFmtId="0" fontId="29" fillId="0" borderId="53" xfId="2" applyFont="1" applyBorder="1" applyAlignment="1">
      <alignment horizontal="center" vertical="center"/>
    </xf>
    <xf numFmtId="0" fontId="29" fillId="0" borderId="49" xfId="2" applyFont="1" applyBorder="1" applyAlignment="1">
      <alignment horizontal="center" vertical="center"/>
    </xf>
    <xf numFmtId="0" fontId="29" fillId="0" borderId="54" xfId="2" applyFont="1" applyBorder="1" applyAlignment="1">
      <alignment horizontal="center" vertical="center"/>
    </xf>
    <xf numFmtId="0" fontId="29" fillId="0" borderId="33" xfId="2" applyFont="1" applyBorder="1" applyAlignment="1">
      <alignment horizontal="center" vertical="center"/>
    </xf>
    <xf numFmtId="0" fontId="15" fillId="0" borderId="32" xfId="2" applyFont="1" applyBorder="1" applyAlignment="1">
      <alignment horizontal="center" vertical="center"/>
    </xf>
    <xf numFmtId="0" fontId="29" fillId="0" borderId="55" xfId="2" applyFont="1" applyBorder="1" applyAlignment="1">
      <alignment horizontal="center" vertical="center"/>
    </xf>
    <xf numFmtId="0" fontId="29" fillId="0" borderId="56" xfId="2" applyFont="1" applyBorder="1" applyAlignment="1">
      <alignment horizontal="center" vertical="center"/>
    </xf>
    <xf numFmtId="0" fontId="15" fillId="0" borderId="55" xfId="2" applyFont="1" applyBorder="1" applyAlignment="1">
      <alignment horizontal="center" vertical="center"/>
    </xf>
    <xf numFmtId="0" fontId="23" fillId="2" borderId="32" xfId="2" applyFont="1" applyFill="1" applyBorder="1" applyAlignment="1">
      <alignment horizontal="center" vertical="center"/>
    </xf>
    <xf numFmtId="0" fontId="29" fillId="0" borderId="32" xfId="2" applyFont="1" applyBorder="1" applyAlignment="1">
      <alignment horizontal="center" vertical="center"/>
    </xf>
    <xf numFmtId="0" fontId="30" fillId="7" borderId="0" xfId="2" applyFont="1" applyFill="1" applyAlignment="1">
      <alignment horizontal="center" vertical="center"/>
    </xf>
    <xf numFmtId="0" fontId="30" fillId="7" borderId="0" xfId="2" applyFont="1" applyFill="1" applyAlignment="1">
      <alignment horizontal="left" vertical="center"/>
    </xf>
    <xf numFmtId="0" fontId="30" fillId="7" borderId="0" xfId="2" applyFont="1" applyFill="1">
      <alignment vertical="center"/>
    </xf>
    <xf numFmtId="0" fontId="32" fillId="0" borderId="0" xfId="4" applyFont="1">
      <alignment vertical="center"/>
    </xf>
    <xf numFmtId="0" fontId="33" fillId="0" borderId="0" xfId="4" applyFont="1">
      <alignment vertical="center"/>
    </xf>
    <xf numFmtId="0" fontId="33" fillId="0" borderId="0" xfId="4" applyFont="1" applyAlignment="1">
      <alignment vertical="center" wrapText="1"/>
    </xf>
    <xf numFmtId="0" fontId="36" fillId="0" borderId="0" xfId="4" applyFont="1">
      <alignment vertical="center"/>
    </xf>
    <xf numFmtId="0" fontId="27" fillId="0" borderId="58" xfId="4" applyFont="1" applyBorder="1" applyAlignment="1">
      <alignment horizontal="center" vertical="center"/>
    </xf>
    <xf numFmtId="0" fontId="27" fillId="0" borderId="60" xfId="4" applyFont="1" applyBorder="1" applyAlignment="1">
      <alignment horizontal="left" vertical="center" wrapText="1"/>
    </xf>
    <xf numFmtId="0" fontId="38" fillId="0" borderId="0" xfId="5">
      <alignment vertical="center"/>
    </xf>
    <xf numFmtId="0" fontId="27" fillId="0" borderId="60" xfId="4" applyFont="1" applyBorder="1" applyAlignment="1">
      <alignment horizontal="left" vertical="top" wrapText="1"/>
    </xf>
    <xf numFmtId="0" fontId="27" fillId="0" borderId="60" xfId="4" applyFont="1" applyBorder="1" applyAlignment="1">
      <alignment horizontal="left" vertical="center"/>
    </xf>
    <xf numFmtId="0" fontId="27" fillId="0" borderId="60" xfId="4" applyFont="1" applyBorder="1" applyAlignment="1">
      <alignment vertical="center" wrapText="1" shrinkToFit="1"/>
    </xf>
    <xf numFmtId="0" fontId="27" fillId="0" borderId="0" xfId="4" applyFont="1" applyAlignment="1">
      <alignment horizontal="center" vertical="center"/>
    </xf>
    <xf numFmtId="0" fontId="41" fillId="5" borderId="39" xfId="1" applyFont="1" applyFill="1" applyBorder="1" applyAlignment="1">
      <alignment horizontal="center" vertical="center" readingOrder="1"/>
    </xf>
    <xf numFmtId="0" fontId="6" fillId="3" borderId="66" xfId="1" applyFont="1" applyFill="1" applyBorder="1">
      <alignment vertical="center"/>
    </xf>
    <xf numFmtId="0" fontId="10" fillId="0" borderId="0" xfId="1" applyFont="1">
      <alignment vertical="center"/>
    </xf>
    <xf numFmtId="0" fontId="39" fillId="5" borderId="21" xfId="1" applyFont="1" applyFill="1" applyBorder="1" applyAlignment="1">
      <alignment horizontal="center" vertical="center"/>
    </xf>
    <xf numFmtId="0" fontId="39" fillId="5" borderId="39" xfId="1" applyFont="1" applyFill="1" applyBorder="1" applyAlignment="1">
      <alignment horizontal="center" vertical="center"/>
    </xf>
    <xf numFmtId="0" fontId="43" fillId="3" borderId="62" xfId="1" applyFont="1" applyFill="1" applyBorder="1" applyAlignment="1">
      <alignment horizontal="center" vertical="center"/>
    </xf>
    <xf numFmtId="0" fontId="9" fillId="5" borderId="21" xfId="1" applyFont="1" applyFill="1" applyBorder="1" applyAlignment="1">
      <alignment horizontal="center" vertical="center"/>
    </xf>
    <xf numFmtId="0" fontId="41" fillId="5" borderId="21" xfId="1" applyFont="1" applyFill="1" applyBorder="1" applyAlignment="1">
      <alignment horizontal="center" vertical="center"/>
    </xf>
    <xf numFmtId="0" fontId="6" fillId="3" borderId="54" xfId="1" applyFont="1" applyFill="1" applyBorder="1">
      <alignment vertical="center"/>
    </xf>
    <xf numFmtId="0" fontId="42" fillId="5" borderId="71" xfId="1" applyFont="1" applyFill="1" applyBorder="1" applyAlignment="1">
      <alignment horizontal="center" vertical="center" readingOrder="1"/>
    </xf>
    <xf numFmtId="0" fontId="7" fillId="5" borderId="72" xfId="1" applyFont="1" applyFill="1" applyBorder="1" applyAlignment="1">
      <alignment horizontal="center" vertical="center" readingOrder="1"/>
    </xf>
    <xf numFmtId="0" fontId="7" fillId="5" borderId="73" xfId="1" applyFont="1" applyFill="1" applyBorder="1" applyAlignment="1">
      <alignment horizontal="center" vertical="center" readingOrder="1"/>
    </xf>
    <xf numFmtId="0" fontId="44" fillId="5" borderId="71" xfId="1" applyFont="1" applyFill="1" applyBorder="1" applyAlignment="1">
      <alignment horizontal="center" vertical="center"/>
    </xf>
    <xf numFmtId="9" fontId="45" fillId="3" borderId="73" xfId="6" applyFont="1" applyFill="1" applyBorder="1" applyAlignment="1">
      <alignment horizontal="center" vertical="center"/>
    </xf>
    <xf numFmtId="9" fontId="45" fillId="3" borderId="74" xfId="6" applyFont="1" applyFill="1" applyBorder="1" applyAlignment="1">
      <alignment horizontal="center" vertical="center"/>
    </xf>
    <xf numFmtId="0" fontId="46" fillId="5" borderId="71" xfId="1" applyFont="1" applyFill="1" applyBorder="1" applyAlignment="1">
      <alignment horizontal="center" vertical="center"/>
    </xf>
    <xf numFmtId="0" fontId="47" fillId="5" borderId="71" xfId="1" applyFont="1" applyFill="1" applyBorder="1" applyAlignment="1">
      <alignment horizontal="center" vertical="center"/>
    </xf>
    <xf numFmtId="0" fontId="6" fillId="3" borderId="75" xfId="1" applyFont="1" applyFill="1" applyBorder="1" applyAlignment="1">
      <alignment horizontal="center" vertical="center"/>
    </xf>
    <xf numFmtId="0" fontId="10" fillId="0" borderId="68" xfId="1" applyFont="1" applyBorder="1" applyAlignment="1">
      <alignment horizontal="center" vertical="center"/>
    </xf>
    <xf numFmtId="0" fontId="10" fillId="0" borderId="0" xfId="1" applyFont="1" applyAlignment="1">
      <alignment horizontal="center" vertical="center"/>
    </xf>
    <xf numFmtId="0" fontId="11" fillId="0" borderId="0" xfId="1" applyFont="1">
      <alignment vertical="center"/>
    </xf>
    <xf numFmtId="9" fontId="50" fillId="0" borderId="0" xfId="1" applyNumberFormat="1" applyFont="1" applyAlignment="1">
      <alignment horizontal="center" vertical="center"/>
    </xf>
    <xf numFmtId="9" fontId="11" fillId="0" borderId="0" xfId="1" applyNumberFormat="1" applyFont="1" applyAlignment="1">
      <alignment horizontal="center" vertical="center"/>
    </xf>
    <xf numFmtId="0" fontId="55" fillId="0" borderId="0" xfId="1" applyFont="1">
      <alignment vertical="center"/>
    </xf>
    <xf numFmtId="0" fontId="52" fillId="0" borderId="0" xfId="1" applyFont="1">
      <alignment vertical="center"/>
    </xf>
    <xf numFmtId="177" fontId="52" fillId="0" borderId="0" xfId="1" applyNumberFormat="1" applyFont="1" applyAlignment="1">
      <alignment horizontal="center" vertical="center"/>
    </xf>
    <xf numFmtId="177" fontId="53" fillId="0" borderId="0" xfId="1" applyNumberFormat="1" applyFont="1" applyAlignment="1">
      <alignment horizontal="center" vertical="center"/>
    </xf>
    <xf numFmtId="177" fontId="10" fillId="0" borderId="0" xfId="1" applyNumberFormat="1" applyFont="1" applyAlignment="1">
      <alignment horizontal="center" vertical="center"/>
    </xf>
    <xf numFmtId="177" fontId="41" fillId="0" borderId="0" xfId="1" applyNumberFormat="1" applyFont="1" applyAlignment="1">
      <alignment horizontal="center" vertical="center"/>
    </xf>
    <xf numFmtId="0" fontId="4" fillId="0" borderId="28" xfId="1" applyFont="1" applyBorder="1" applyAlignment="1">
      <alignment horizontal="center" vertical="center"/>
    </xf>
    <xf numFmtId="0" fontId="4" fillId="0" borderId="78" xfId="1" applyFont="1" applyBorder="1" applyAlignment="1">
      <alignment horizontal="center" vertical="center"/>
    </xf>
    <xf numFmtId="0" fontId="10" fillId="0" borderId="79" xfId="1" applyFont="1" applyBorder="1" applyAlignment="1">
      <alignment horizontal="center" vertical="center"/>
    </xf>
    <xf numFmtId="0" fontId="10" fillId="0" borderId="39" xfId="1" applyFont="1" applyBorder="1" applyAlignment="1">
      <alignment horizontal="center" vertical="center"/>
    </xf>
    <xf numFmtId="179" fontId="52" fillId="0" borderId="39" xfId="1" applyNumberFormat="1" applyFont="1" applyBorder="1">
      <alignment vertical="center"/>
    </xf>
    <xf numFmtId="177" fontId="52" fillId="0" borderId="39" xfId="1" applyNumberFormat="1" applyFont="1" applyBorder="1" applyAlignment="1">
      <alignment horizontal="center" vertical="center"/>
    </xf>
    <xf numFmtId="177" fontId="53" fillId="1" borderId="39" xfId="1" applyNumberFormat="1" applyFont="1" applyFill="1" applyBorder="1" applyAlignment="1">
      <alignment horizontal="center" vertical="center"/>
    </xf>
    <xf numFmtId="177" fontId="10" fillId="0" borderId="39" xfId="1" applyNumberFormat="1" applyFont="1" applyBorder="1" applyAlignment="1">
      <alignment horizontal="center" vertical="center"/>
    </xf>
    <xf numFmtId="177" fontId="54" fillId="0" borderId="80" xfId="1" applyNumberFormat="1" applyFont="1" applyBorder="1" applyAlignment="1">
      <alignment horizontal="center" vertical="center"/>
    </xf>
    <xf numFmtId="0" fontId="10" fillId="0" borderId="79" xfId="1" applyFont="1" applyBorder="1">
      <alignment vertical="center"/>
    </xf>
    <xf numFmtId="41" fontId="4" fillId="0" borderId="0" xfId="3" applyFont="1" applyAlignment="1">
      <alignment horizontal="center" vertical="center"/>
    </xf>
    <xf numFmtId="41" fontId="4" fillId="0" borderId="67" xfId="3" applyFont="1" applyBorder="1" applyAlignment="1">
      <alignment horizontal="center" vertical="center"/>
    </xf>
    <xf numFmtId="0" fontId="10" fillId="0" borderId="49" xfId="1" applyFont="1" applyBorder="1" applyAlignment="1">
      <alignment horizontal="center" vertical="center"/>
    </xf>
    <xf numFmtId="0" fontId="10" fillId="0" borderId="81" xfId="1" applyFont="1" applyBorder="1" applyAlignment="1">
      <alignment horizontal="center" vertical="center"/>
    </xf>
    <xf numFmtId="0" fontId="11" fillId="0" borderId="81" xfId="1" applyFont="1" applyBorder="1" applyAlignment="1">
      <alignment horizontal="right" vertical="center" readingOrder="1"/>
    </xf>
    <xf numFmtId="0" fontId="49" fillId="0" borderId="81" xfId="1" applyFont="1" applyBorder="1" applyAlignment="1">
      <alignment horizontal="center" vertical="center"/>
    </xf>
    <xf numFmtId="9" fontId="50" fillId="0" borderId="81" xfId="1" applyNumberFormat="1" applyFont="1" applyBorder="1" applyAlignment="1">
      <alignment horizontal="center" vertical="center" readingOrder="1"/>
    </xf>
    <xf numFmtId="0" fontId="52" fillId="0" borderId="81" xfId="1" applyFont="1" applyBorder="1">
      <alignment vertical="center"/>
    </xf>
    <xf numFmtId="177" fontId="52" fillId="0" borderId="33" xfId="1" applyNumberFormat="1" applyFont="1" applyBorder="1" applyAlignment="1">
      <alignment horizontal="center" vertical="center"/>
    </xf>
    <xf numFmtId="177" fontId="53" fillId="1" borderId="33" xfId="1" applyNumberFormat="1" applyFont="1" applyFill="1" applyBorder="1" applyAlignment="1">
      <alignment horizontal="center" vertical="center"/>
    </xf>
    <xf numFmtId="177" fontId="10" fillId="0" borderId="33" xfId="1" applyNumberFormat="1" applyFont="1" applyBorder="1" applyAlignment="1">
      <alignment horizontal="center" vertical="center"/>
    </xf>
    <xf numFmtId="177" fontId="54" fillId="0" borderId="81" xfId="1" applyNumberFormat="1" applyFont="1" applyBorder="1" applyAlignment="1">
      <alignment horizontal="center" vertical="center"/>
    </xf>
    <xf numFmtId="0" fontId="10" fillId="0" borderId="61" xfId="1" applyFont="1" applyBorder="1" applyAlignment="1">
      <alignment horizontal="center" vertical="center" wrapText="1"/>
    </xf>
    <xf numFmtId="177" fontId="53" fillId="0" borderId="33" xfId="1" applyNumberFormat="1" applyFont="1" applyBorder="1" applyAlignment="1">
      <alignment horizontal="center" vertical="center"/>
    </xf>
    <xf numFmtId="0" fontId="10" fillId="0" borderId="82" xfId="1" applyFont="1" applyBorder="1">
      <alignment vertical="center"/>
    </xf>
    <xf numFmtId="41" fontId="4" fillId="5" borderId="76" xfId="3" applyFont="1" applyFill="1" applyBorder="1" applyAlignment="1">
      <alignment horizontal="center" vertical="center"/>
    </xf>
    <xf numFmtId="41" fontId="4" fillId="5" borderId="77" xfId="3" applyFont="1" applyFill="1" applyBorder="1" applyAlignment="1">
      <alignment horizontal="center" vertical="center"/>
    </xf>
    <xf numFmtId="0" fontId="10" fillId="5" borderId="83" xfId="1" applyFont="1" applyFill="1" applyBorder="1" applyAlignment="1">
      <alignment horizontal="center" vertical="center"/>
    </xf>
    <xf numFmtId="0" fontId="10" fillId="5" borderId="84" xfId="1" applyFont="1" applyFill="1" applyBorder="1" applyAlignment="1">
      <alignment horizontal="center" vertical="center"/>
    </xf>
    <xf numFmtId="0" fontId="11" fillId="5" borderId="84" xfId="1" applyFont="1" applyFill="1" applyBorder="1">
      <alignment vertical="center"/>
    </xf>
    <xf numFmtId="0" fontId="49" fillId="5" borderId="84" xfId="1" applyFont="1" applyFill="1" applyBorder="1" applyAlignment="1">
      <alignment horizontal="center" vertical="center"/>
    </xf>
    <xf numFmtId="9" fontId="50" fillId="5" borderId="84" xfId="1" applyNumberFormat="1" applyFont="1" applyFill="1" applyBorder="1" applyAlignment="1">
      <alignment horizontal="center" vertical="center"/>
    </xf>
    <xf numFmtId="9" fontId="11" fillId="5" borderId="84" xfId="1" applyNumberFormat="1" applyFont="1" applyFill="1" applyBorder="1" applyAlignment="1">
      <alignment horizontal="center" vertical="center"/>
    </xf>
    <xf numFmtId="0" fontId="55" fillId="5" borderId="85" xfId="1" applyFont="1" applyFill="1" applyBorder="1">
      <alignment vertical="center"/>
    </xf>
    <xf numFmtId="0" fontId="52" fillId="5" borderId="84" xfId="1" applyFont="1" applyFill="1" applyBorder="1">
      <alignment vertical="center"/>
    </xf>
    <xf numFmtId="177" fontId="52" fillId="5" borderId="84" xfId="1" applyNumberFormat="1" applyFont="1" applyFill="1" applyBorder="1" applyAlignment="1">
      <alignment horizontal="center" vertical="center"/>
    </xf>
    <xf numFmtId="177" fontId="53" fillId="5" borderId="84" xfId="1" applyNumberFormat="1" applyFont="1" applyFill="1" applyBorder="1" applyAlignment="1">
      <alignment horizontal="center" vertical="center"/>
    </xf>
    <xf numFmtId="177" fontId="10" fillId="5" borderId="84" xfId="1" applyNumberFormat="1" applyFont="1" applyFill="1" applyBorder="1" applyAlignment="1">
      <alignment horizontal="center" vertical="center"/>
    </xf>
    <xf numFmtId="177" fontId="41" fillId="5" borderId="86" xfId="1" applyNumberFormat="1" applyFont="1" applyFill="1" applyBorder="1" applyAlignment="1">
      <alignment horizontal="center" vertical="center"/>
    </xf>
    <xf numFmtId="0" fontId="10" fillId="5" borderId="87" xfId="1" applyFont="1" applyFill="1" applyBorder="1">
      <alignment vertical="center"/>
    </xf>
    <xf numFmtId="0" fontId="52" fillId="0" borderId="0" xfId="1" applyFont="1" applyAlignment="1">
      <alignment horizontal="center" vertical="center"/>
    </xf>
    <xf numFmtId="0" fontId="41" fillId="0" borderId="0" xfId="1" applyFont="1" applyAlignment="1">
      <alignment horizontal="center" vertical="center"/>
    </xf>
    <xf numFmtId="0" fontId="56" fillId="5" borderId="0" xfId="0" applyFont="1" applyFill="1"/>
    <xf numFmtId="0" fontId="57" fillId="5" borderId="0" xfId="0" applyFont="1" applyFill="1"/>
    <xf numFmtId="0" fontId="58" fillId="0" borderId="0" xfId="0" applyFont="1"/>
    <xf numFmtId="9" fontId="58" fillId="0" borderId="0" xfId="0" applyNumberFormat="1" applyFont="1"/>
    <xf numFmtId="0" fontId="58" fillId="5" borderId="0" xfId="0" applyFont="1" applyFill="1"/>
    <xf numFmtId="10" fontId="58" fillId="0" borderId="0" xfId="0" applyNumberFormat="1" applyFont="1"/>
    <xf numFmtId="0" fontId="59" fillId="0" borderId="0" xfId="1" applyFont="1">
      <alignment vertical="center"/>
    </xf>
    <xf numFmtId="9" fontId="59" fillId="0" borderId="0" xfId="1" applyNumberFormat="1" applyFont="1">
      <alignment vertical="center"/>
    </xf>
    <xf numFmtId="10" fontId="59" fillId="0" borderId="0" xfId="1" applyNumberFormat="1" applyFont="1">
      <alignment vertical="center"/>
    </xf>
    <xf numFmtId="0" fontId="60" fillId="0" borderId="0" xfId="0" applyFont="1"/>
    <xf numFmtId="0" fontId="61" fillId="5" borderId="0" xfId="1" applyFont="1" applyFill="1">
      <alignment vertical="center"/>
    </xf>
    <xf numFmtId="0" fontId="62" fillId="0" borderId="0" xfId="0" applyFont="1"/>
    <xf numFmtId="0" fontId="63" fillId="0" borderId="0" xfId="1" applyFont="1">
      <alignment vertical="center"/>
    </xf>
    <xf numFmtId="9" fontId="62" fillId="0" borderId="0" xfId="0" applyNumberFormat="1" applyFont="1"/>
    <xf numFmtId="10" fontId="62" fillId="0" borderId="0" xfId="0" applyNumberFormat="1" applyFont="1"/>
    <xf numFmtId="9" fontId="63" fillId="0" borderId="0" xfId="1" applyNumberFormat="1" applyFont="1">
      <alignment vertical="center"/>
    </xf>
    <xf numFmtId="10" fontId="63" fillId="0" borderId="0" xfId="1" applyNumberFormat="1" applyFont="1">
      <alignment vertical="center"/>
    </xf>
    <xf numFmtId="0" fontId="64" fillId="0" borderId="0" xfId="0" applyFont="1"/>
    <xf numFmtId="0" fontId="65" fillId="0" borderId="58" xfId="4" applyFont="1" applyBorder="1" applyAlignment="1">
      <alignment horizontal="center" vertical="center"/>
    </xf>
    <xf numFmtId="0" fontId="65" fillId="0" borderId="58" xfId="4" quotePrefix="1" applyFont="1" applyBorder="1">
      <alignment vertical="center"/>
    </xf>
    <xf numFmtId="0" fontId="65" fillId="0" borderId="59" xfId="4" applyFont="1" applyBorder="1" applyAlignment="1">
      <alignment horizontal="center" vertical="center"/>
    </xf>
    <xf numFmtId="0" fontId="65" fillId="0" borderId="60" xfId="4" applyFont="1" applyBorder="1" applyAlignment="1">
      <alignment horizontal="left" vertical="center" wrapText="1"/>
    </xf>
    <xf numFmtId="178" fontId="65" fillId="0" borderId="60" xfId="4" applyNumberFormat="1" applyFont="1" applyBorder="1" applyAlignment="1">
      <alignment horizontal="left" vertical="center" wrapText="1"/>
    </xf>
    <xf numFmtId="0" fontId="65" fillId="0" borderId="60" xfId="4" applyFont="1" applyBorder="1" applyAlignment="1">
      <alignment horizontal="left" vertical="center" wrapText="1" shrinkToFit="1"/>
    </xf>
    <xf numFmtId="0" fontId="65" fillId="0" borderId="60" xfId="4" applyFont="1" applyBorder="1" applyAlignment="1">
      <alignment vertical="center" wrapText="1" shrinkToFit="1"/>
    </xf>
    <xf numFmtId="0" fontId="65" fillId="0" borderId="60" xfId="4" applyFont="1" applyBorder="1" applyAlignment="1">
      <alignment vertical="center" wrapText="1"/>
    </xf>
    <xf numFmtId="0" fontId="65" fillId="0" borderId="88" xfId="4" applyFont="1" applyBorder="1" applyAlignment="1">
      <alignment horizontal="center" vertical="center"/>
    </xf>
    <xf numFmtId="0" fontId="65" fillId="0" borderId="88" xfId="4" quotePrefix="1" applyFont="1" applyBorder="1">
      <alignment vertical="center"/>
    </xf>
    <xf numFmtId="0" fontId="65" fillId="0" borderId="89" xfId="4" applyFont="1" applyBorder="1" applyAlignment="1">
      <alignment horizontal="center" vertical="center"/>
    </xf>
    <xf numFmtId="0" fontId="65" fillId="0" borderId="90" xfId="4" applyFont="1" applyBorder="1" applyAlignment="1">
      <alignment horizontal="left" vertical="center" wrapText="1"/>
    </xf>
    <xf numFmtId="178" fontId="65" fillId="0" borderId="90" xfId="4" applyNumberFormat="1" applyFont="1" applyBorder="1" applyAlignment="1">
      <alignment horizontal="left" vertical="center" wrapText="1"/>
    </xf>
    <xf numFmtId="0" fontId="65" fillId="0" borderId="90" xfId="4" applyFont="1" applyBorder="1" applyAlignment="1">
      <alignment horizontal="left" vertical="center" wrapText="1" shrinkToFit="1"/>
    </xf>
    <xf numFmtId="0" fontId="27" fillId="0" borderId="90" xfId="4" applyFont="1" applyBorder="1" applyAlignment="1">
      <alignment horizontal="left" vertical="center" wrapText="1"/>
    </xf>
    <xf numFmtId="0" fontId="15" fillId="5" borderId="91" xfId="4" applyFont="1" applyFill="1" applyBorder="1" applyAlignment="1">
      <alignment horizontal="center" vertical="center"/>
    </xf>
    <xf numFmtId="0" fontId="15" fillId="5" borderId="92" xfId="4" applyFont="1" applyFill="1" applyBorder="1" applyAlignment="1">
      <alignment horizontal="center" vertical="center"/>
    </xf>
    <xf numFmtId="0" fontId="15" fillId="5" borderId="92" xfId="4" applyFont="1" applyFill="1" applyBorder="1" applyAlignment="1">
      <alignment horizontal="center" vertical="center" wrapText="1"/>
    </xf>
    <xf numFmtId="0" fontId="15" fillId="5" borderId="93" xfId="4" applyFont="1" applyFill="1" applyBorder="1" applyAlignment="1">
      <alignment horizontal="center" vertical="center" wrapText="1"/>
    </xf>
    <xf numFmtId="0" fontId="15" fillId="5" borderId="93" xfId="4" applyFont="1" applyFill="1" applyBorder="1" applyAlignment="1">
      <alignment horizontal="center" vertical="center"/>
    </xf>
    <xf numFmtId="0" fontId="60" fillId="0" borderId="0" xfId="7" applyFont="1" applyAlignment="1">
      <alignment vertical="center"/>
    </xf>
    <xf numFmtId="0" fontId="69" fillId="0" borderId="0" xfId="7" applyFont="1" applyAlignment="1">
      <alignment vertical="center"/>
    </xf>
    <xf numFmtId="0" fontId="70" fillId="9" borderId="0" xfId="7" applyFont="1" applyFill="1" applyAlignment="1">
      <alignment horizontal="center" vertical="center"/>
    </xf>
    <xf numFmtId="0" fontId="70" fillId="9" borderId="0" xfId="7" applyFont="1" applyFill="1" applyAlignment="1">
      <alignment vertical="center"/>
    </xf>
    <xf numFmtId="0" fontId="71" fillId="0" borderId="0" xfId="7" applyFont="1" applyAlignment="1">
      <alignment vertical="center"/>
    </xf>
    <xf numFmtId="0" fontId="72" fillId="0" borderId="0" xfId="7" applyFont="1"/>
    <xf numFmtId="0" fontId="73" fillId="9" borderId="94" xfId="7" applyFont="1" applyFill="1" applyBorder="1" applyAlignment="1">
      <alignment vertical="center"/>
    </xf>
    <xf numFmtId="0" fontId="76" fillId="9" borderId="0" xfId="7" applyFont="1" applyFill="1" applyAlignment="1">
      <alignment vertical="center"/>
    </xf>
    <xf numFmtId="0" fontId="77" fillId="0" borderId="0" xfId="7" applyFont="1" applyAlignment="1">
      <alignment horizontal="left" vertical="center"/>
    </xf>
    <xf numFmtId="0" fontId="78" fillId="9" borderId="0" xfId="7" applyFont="1" applyFill="1" applyAlignment="1">
      <alignment vertical="center"/>
    </xf>
    <xf numFmtId="0" fontId="80" fillId="9" borderId="0" xfId="7" applyFont="1" applyFill="1" applyAlignment="1">
      <alignment vertical="center"/>
    </xf>
    <xf numFmtId="0" fontId="69" fillId="0" borderId="0" xfId="7" applyFont="1"/>
    <xf numFmtId="0" fontId="70" fillId="0" borderId="0" xfId="7" applyFont="1" applyAlignment="1">
      <alignment vertical="center"/>
    </xf>
    <xf numFmtId="0" fontId="56" fillId="0" borderId="0" xfId="7" applyFont="1" applyAlignment="1">
      <alignment vertical="center"/>
    </xf>
    <xf numFmtId="0" fontId="62" fillId="0" borderId="0" xfId="7" applyFont="1" applyAlignment="1">
      <alignment vertical="center"/>
    </xf>
    <xf numFmtId="0" fontId="83" fillId="19" borderId="101" xfId="7" applyFont="1" applyFill="1" applyBorder="1" applyAlignment="1">
      <alignment horizontal="center" vertical="center"/>
    </xf>
    <xf numFmtId="0" fontId="83" fillId="20" borderId="101" xfId="7" applyFont="1" applyFill="1" applyBorder="1" applyAlignment="1">
      <alignment horizontal="center" vertical="center"/>
    </xf>
    <xf numFmtId="0" fontId="83" fillId="21" borderId="101" xfId="7" applyFont="1" applyFill="1" applyBorder="1" applyAlignment="1">
      <alignment horizontal="center" vertical="center"/>
    </xf>
    <xf numFmtId="0" fontId="83" fillId="22" borderId="101" xfId="7" applyFont="1" applyFill="1" applyBorder="1" applyAlignment="1">
      <alignment horizontal="center" vertical="center"/>
    </xf>
    <xf numFmtId="0" fontId="84" fillId="23" borderId="102" xfId="7" applyFont="1" applyFill="1" applyBorder="1" applyAlignment="1">
      <alignment horizontal="left" vertical="center" wrapText="1"/>
    </xf>
    <xf numFmtId="0" fontId="84" fillId="23" borderId="102" xfId="7" applyFont="1" applyFill="1" applyBorder="1" applyAlignment="1">
      <alignment vertical="center"/>
    </xf>
    <xf numFmtId="0" fontId="84" fillId="23" borderId="102" xfId="7" applyFont="1" applyFill="1" applyBorder="1" applyAlignment="1">
      <alignment vertical="center" wrapText="1"/>
    </xf>
    <xf numFmtId="0" fontId="84" fillId="23" borderId="0" xfId="7" applyFont="1" applyFill="1" applyAlignment="1">
      <alignment horizontal="center" vertical="center"/>
    </xf>
    <xf numFmtId="180" fontId="84" fillId="23" borderId="0" xfId="7" applyNumberFormat="1" applyFont="1" applyFill="1" applyAlignment="1">
      <alignment horizontal="center" vertical="center"/>
    </xf>
    <xf numFmtId="3" fontId="84" fillId="23" borderId="0" xfId="7" applyNumberFormat="1" applyFont="1" applyFill="1" applyAlignment="1">
      <alignment horizontal="center" vertical="center"/>
    </xf>
    <xf numFmtId="0" fontId="85" fillId="0" borderId="103" xfId="7" applyFont="1" applyBorder="1" applyAlignment="1">
      <alignment horizontal="left" vertical="center" wrapText="1"/>
    </xf>
    <xf numFmtId="0" fontId="85" fillId="0" borderId="103" xfId="7" applyFont="1" applyBorder="1" applyAlignment="1">
      <alignment vertical="center" wrapText="1"/>
    </xf>
    <xf numFmtId="181" fontId="85" fillId="0" borderId="103" xfId="7" applyNumberFormat="1" applyFont="1" applyBorder="1" applyAlignment="1">
      <alignment horizontal="center" vertical="center" wrapText="1"/>
    </xf>
    <xf numFmtId="0" fontId="85" fillId="0" borderId="103" xfId="7" applyFont="1" applyBorder="1" applyAlignment="1">
      <alignment horizontal="center" vertical="center" wrapText="1"/>
    </xf>
    <xf numFmtId="9" fontId="85" fillId="0" borderId="103" xfId="7" applyNumberFormat="1" applyFont="1" applyBorder="1" applyAlignment="1">
      <alignment horizontal="center" vertical="center" wrapText="1"/>
    </xf>
    <xf numFmtId="9" fontId="86" fillId="0" borderId="104" xfId="7" applyNumberFormat="1" applyFont="1" applyBorder="1" applyAlignment="1">
      <alignment horizontal="center" vertical="center"/>
    </xf>
    <xf numFmtId="180" fontId="86" fillId="0" borderId="105" xfId="7" applyNumberFormat="1" applyFont="1" applyBorder="1" applyAlignment="1">
      <alignment horizontal="center" vertical="center"/>
    </xf>
    <xf numFmtId="0" fontId="86" fillId="0" borderId="105" xfId="7" applyFont="1" applyBorder="1" applyAlignment="1">
      <alignment horizontal="center" vertical="center"/>
    </xf>
    <xf numFmtId="0" fontId="86" fillId="24" borderId="105" xfId="7" applyFont="1" applyFill="1" applyBorder="1" applyAlignment="1">
      <alignment horizontal="center" vertical="center"/>
    </xf>
    <xf numFmtId="0" fontId="86" fillId="25" borderId="105" xfId="7" applyFont="1" applyFill="1" applyBorder="1" applyAlignment="1">
      <alignment horizontal="center" vertical="center"/>
    </xf>
    <xf numFmtId="0" fontId="86" fillId="26" borderId="105" xfId="7" applyFont="1" applyFill="1" applyBorder="1" applyAlignment="1">
      <alignment horizontal="center" vertical="center"/>
    </xf>
    <xf numFmtId="0" fontId="86" fillId="27" borderId="105" xfId="7" applyFont="1" applyFill="1" applyBorder="1" applyAlignment="1">
      <alignment horizontal="center" vertical="center"/>
    </xf>
    <xf numFmtId="0" fontId="86" fillId="28" borderId="105" xfId="7" applyFont="1" applyFill="1" applyBorder="1" applyAlignment="1">
      <alignment horizontal="center" vertical="center"/>
    </xf>
    <xf numFmtId="0" fontId="86" fillId="0" borderId="106" xfId="7" applyFont="1" applyBorder="1" applyAlignment="1">
      <alignment horizontal="center" vertical="center"/>
    </xf>
    <xf numFmtId="9" fontId="86" fillId="0" borderId="107" xfId="7" applyNumberFormat="1" applyFont="1" applyBorder="1" applyAlignment="1">
      <alignment horizontal="center" vertical="center"/>
    </xf>
    <xf numFmtId="180" fontId="86" fillId="0" borderId="108" xfId="7" applyNumberFormat="1" applyFont="1" applyBorder="1" applyAlignment="1">
      <alignment horizontal="center" vertical="center"/>
    </xf>
    <xf numFmtId="0" fontId="86" fillId="0" borderId="108" xfId="7" applyFont="1" applyBorder="1" applyAlignment="1">
      <alignment horizontal="center" vertical="center"/>
    </xf>
    <xf numFmtId="0" fontId="86" fillId="25" borderId="108" xfId="7" applyFont="1" applyFill="1" applyBorder="1" applyAlignment="1">
      <alignment horizontal="center" vertical="center"/>
    </xf>
    <xf numFmtId="0" fontId="86" fillId="24" borderId="108" xfId="7" applyFont="1" applyFill="1" applyBorder="1" applyAlignment="1">
      <alignment horizontal="center" vertical="center"/>
    </xf>
    <xf numFmtId="0" fontId="86" fillId="26" borderId="108" xfId="7" applyFont="1" applyFill="1" applyBorder="1" applyAlignment="1">
      <alignment horizontal="center" vertical="center"/>
    </xf>
    <xf numFmtId="0" fontId="86" fillId="27" borderId="108" xfId="7" applyFont="1" applyFill="1" applyBorder="1" applyAlignment="1">
      <alignment horizontal="center" vertical="center"/>
    </xf>
    <xf numFmtId="0" fontId="86" fillId="28" borderId="108" xfId="7" applyFont="1" applyFill="1" applyBorder="1" applyAlignment="1">
      <alignment horizontal="center" vertical="center"/>
    </xf>
    <xf numFmtId="0" fontId="86" fillId="0" borderId="109" xfId="7" applyFont="1" applyBorder="1" applyAlignment="1">
      <alignment horizontal="center" vertical="center"/>
    </xf>
    <xf numFmtId="9" fontId="85" fillId="29" borderId="103" xfId="7" applyNumberFormat="1" applyFont="1" applyFill="1" applyBorder="1" applyAlignment="1">
      <alignment horizontal="center" vertical="center" wrapText="1"/>
    </xf>
    <xf numFmtId="0" fontId="85" fillId="0" borderId="0" xfId="7" applyFont="1" applyAlignment="1">
      <alignment horizontal="left" vertical="center" wrapText="1"/>
    </xf>
    <xf numFmtId="0" fontId="85" fillId="0" borderId="0" xfId="7" applyFont="1" applyAlignment="1">
      <alignment vertical="center" wrapText="1"/>
    </xf>
    <xf numFmtId="181" fontId="85" fillId="0" borderId="0" xfId="7" applyNumberFormat="1" applyFont="1" applyAlignment="1">
      <alignment horizontal="center" vertical="center" wrapText="1"/>
    </xf>
    <xf numFmtId="0" fontId="85" fillId="0" borderId="0" xfId="7" applyFont="1" applyAlignment="1">
      <alignment horizontal="center" vertical="center" wrapText="1"/>
    </xf>
    <xf numFmtId="9" fontId="85" fillId="0" borderId="0" xfId="7" applyNumberFormat="1" applyFont="1" applyAlignment="1">
      <alignment horizontal="center" vertical="center" wrapText="1"/>
    </xf>
    <xf numFmtId="9" fontId="86" fillId="0" borderId="110" xfId="7" applyNumberFormat="1" applyFont="1" applyBorder="1" applyAlignment="1">
      <alignment horizontal="center" vertical="center"/>
    </xf>
    <xf numFmtId="180" fontId="86" fillId="0" borderId="111" xfId="7" applyNumberFormat="1" applyFont="1" applyBorder="1" applyAlignment="1">
      <alignment horizontal="center" vertical="center"/>
    </xf>
    <xf numFmtId="0" fontId="86" fillId="0" borderId="111" xfId="7" applyFont="1" applyBorder="1" applyAlignment="1">
      <alignment horizontal="center" vertical="center"/>
    </xf>
    <xf numFmtId="0" fontId="86" fillId="25" borderId="111" xfId="7" applyFont="1" applyFill="1" applyBorder="1" applyAlignment="1">
      <alignment horizontal="center" vertical="center"/>
    </xf>
    <xf numFmtId="0" fontId="86" fillId="24" borderId="111" xfId="7" applyFont="1" applyFill="1" applyBorder="1" applyAlignment="1">
      <alignment horizontal="center" vertical="center"/>
    </xf>
    <xf numFmtId="0" fontId="86" fillId="26" borderId="111" xfId="7" applyFont="1" applyFill="1" applyBorder="1" applyAlignment="1">
      <alignment horizontal="center" vertical="center"/>
    </xf>
    <xf numFmtId="0" fontId="86" fillId="27" borderId="111" xfId="7" applyFont="1" applyFill="1" applyBorder="1" applyAlignment="1">
      <alignment horizontal="center" vertical="center"/>
    </xf>
    <xf numFmtId="0" fontId="86" fillId="28" borderId="111" xfId="7" applyFont="1" applyFill="1" applyBorder="1" applyAlignment="1">
      <alignment horizontal="center" vertical="center"/>
    </xf>
    <xf numFmtId="0" fontId="86" fillId="0" borderId="112" xfId="7" applyFont="1" applyBorder="1" applyAlignment="1">
      <alignment horizontal="center" vertical="center"/>
    </xf>
    <xf numFmtId="181" fontId="84" fillId="23" borderId="102" xfId="7" applyNumberFormat="1" applyFont="1" applyFill="1" applyBorder="1" applyAlignment="1">
      <alignment horizontal="center" vertical="center" wrapText="1"/>
    </xf>
    <xf numFmtId="0" fontId="86" fillId="20" borderId="105" xfId="7" applyFont="1" applyFill="1" applyBorder="1" applyAlignment="1">
      <alignment horizontal="center" vertical="center"/>
    </xf>
    <xf numFmtId="0" fontId="69" fillId="20" borderId="108" xfId="7" applyFont="1" applyFill="1" applyBorder="1"/>
    <xf numFmtId="0" fontId="69" fillId="20" borderId="113" xfId="7" applyFont="1" applyFill="1" applyBorder="1"/>
    <xf numFmtId="0" fontId="60" fillId="0" borderId="0" xfId="7" applyFont="1" applyAlignment="1">
      <alignment horizontal="center" vertical="center"/>
    </xf>
    <xf numFmtId="0" fontId="87" fillId="0" borderId="0" xfId="0" applyFont="1"/>
    <xf numFmtId="0" fontId="87" fillId="0" borderId="54" xfId="0" applyFont="1" applyBorder="1"/>
    <xf numFmtId="0" fontId="87" fillId="0" borderId="53" xfId="0" applyFont="1" applyBorder="1"/>
    <xf numFmtId="0" fontId="87" fillId="5" borderId="114" xfId="0" applyFont="1" applyFill="1" applyBorder="1" applyAlignment="1">
      <alignment horizontal="center" vertical="center"/>
    </xf>
    <xf numFmtId="0" fontId="87" fillId="5" borderId="115" xfId="0" applyFont="1" applyFill="1" applyBorder="1" applyAlignment="1">
      <alignment horizontal="center" vertical="center"/>
    </xf>
    <xf numFmtId="0" fontId="87" fillId="5" borderId="116" xfId="0" applyFont="1" applyFill="1" applyBorder="1" applyAlignment="1">
      <alignment horizontal="center" vertical="center"/>
    </xf>
    <xf numFmtId="0" fontId="87" fillId="5" borderId="11" xfId="0" applyFont="1" applyFill="1" applyBorder="1" applyAlignment="1">
      <alignment horizontal="center" vertical="center"/>
    </xf>
    <xf numFmtId="182" fontId="87" fillId="0" borderId="55" xfId="0" applyNumberFormat="1" applyFont="1" applyBorder="1" applyAlignment="1">
      <alignment horizontal="left" vertical="center"/>
    </xf>
    <xf numFmtId="0" fontId="87" fillId="0" borderId="120" xfId="0" applyFont="1" applyBorder="1" applyAlignment="1">
      <alignment vertical="center"/>
    </xf>
    <xf numFmtId="182" fontId="87" fillId="0" borderId="32" xfId="0" applyNumberFormat="1" applyFont="1" applyBorder="1" applyAlignment="1">
      <alignment horizontal="left" vertical="center"/>
    </xf>
    <xf numFmtId="0" fontId="87" fillId="0" borderId="31" xfId="0" applyFont="1" applyBorder="1" applyAlignment="1">
      <alignment horizontal="left" vertical="center"/>
    </xf>
    <xf numFmtId="0" fontId="87" fillId="0" borderId="30" xfId="0" applyFont="1" applyBorder="1" applyAlignment="1">
      <alignment horizontal="left" vertical="center"/>
    </xf>
    <xf numFmtId="0" fontId="87" fillId="0" borderId="33" xfId="0" applyFont="1" applyBorder="1" applyAlignment="1">
      <alignment horizontal="left" vertical="center"/>
    </xf>
    <xf numFmtId="0" fontId="87" fillId="0" borderId="54" xfId="0" applyFont="1" applyBorder="1" applyAlignment="1">
      <alignment vertical="center"/>
    </xf>
    <xf numFmtId="182" fontId="87" fillId="0" borderId="32" xfId="0" quotePrefix="1" applyNumberFormat="1" applyFont="1" applyBorder="1" applyAlignment="1">
      <alignment horizontal="left" vertical="center"/>
    </xf>
    <xf numFmtId="0" fontId="87" fillId="0" borderId="30" xfId="0" applyFont="1" applyBorder="1"/>
    <xf numFmtId="0" fontId="87" fillId="0" borderId="56" xfId="0" applyFont="1" applyBorder="1"/>
    <xf numFmtId="0" fontId="87" fillId="0" borderId="55" xfId="0" applyFont="1" applyBorder="1"/>
    <xf numFmtId="0" fontId="89" fillId="9" borderId="0" xfId="7" applyFont="1" applyFill="1" applyAlignment="1">
      <alignment vertical="center"/>
    </xf>
    <xf numFmtId="0" fontId="89" fillId="9" borderId="0" xfId="7" applyFont="1" applyFill="1" applyAlignment="1">
      <alignment horizontal="center" vertical="center"/>
    </xf>
    <xf numFmtId="0" fontId="90" fillId="9" borderId="0" xfId="7" applyFont="1" applyFill="1" applyAlignment="1">
      <alignment horizontal="center" vertical="center"/>
    </xf>
    <xf numFmtId="0" fontId="90" fillId="9" borderId="0" xfId="7" applyFont="1" applyFill="1" applyAlignment="1">
      <alignment vertical="center"/>
    </xf>
    <xf numFmtId="0" fontId="90" fillId="0" borderId="0" xfId="7" applyFont="1" applyAlignment="1">
      <alignment horizontal="left" vertical="center"/>
    </xf>
    <xf numFmtId="0" fontId="91" fillId="0" borderId="0" xfId="7" applyFont="1" applyAlignment="1">
      <alignment vertical="center"/>
    </xf>
    <xf numFmtId="0" fontId="90" fillId="0" borderId="0" xfId="7" applyFont="1"/>
    <xf numFmtId="0" fontId="92" fillId="9" borderId="0" xfId="7" applyFont="1" applyFill="1" applyAlignment="1">
      <alignment vertical="center"/>
    </xf>
    <xf numFmtId="49" fontId="94" fillId="0" borderId="121" xfId="0" applyNumberFormat="1" applyFont="1" applyBorder="1" applyAlignment="1">
      <alignment horizontal="center" vertical="center" wrapText="1"/>
    </xf>
    <xf numFmtId="49" fontId="94" fillId="0" borderId="123" xfId="0" applyNumberFormat="1" applyFont="1" applyBorder="1" applyAlignment="1">
      <alignment horizontal="left" vertical="center" wrapText="1"/>
    </xf>
    <xf numFmtId="49" fontId="4" fillId="0" borderId="124" xfId="0" applyNumberFormat="1" applyFont="1" applyBorder="1" applyAlignment="1">
      <alignment horizontal="center" vertical="center" wrapText="1"/>
    </xf>
    <xf numFmtId="49" fontId="4" fillId="0" borderId="121" xfId="0" applyNumberFormat="1" applyFont="1" applyBorder="1" applyAlignment="1">
      <alignment horizontal="center" vertical="center" wrapText="1"/>
    </xf>
    <xf numFmtId="49" fontId="94" fillId="0" borderId="126" xfId="0" applyNumberFormat="1" applyFont="1" applyBorder="1" applyAlignment="1">
      <alignment horizontal="left" vertical="center" wrapText="1"/>
    </xf>
    <xf numFmtId="49" fontId="4" fillId="0" borderId="127" xfId="0" applyNumberFormat="1" applyFont="1" applyBorder="1" applyAlignment="1">
      <alignment horizontal="center" vertical="center" wrapText="1"/>
    </xf>
    <xf numFmtId="183" fontId="25" fillId="2" borderId="33" xfId="2" applyNumberFormat="1" applyFont="1" applyFill="1" applyBorder="1" applyAlignment="1">
      <alignment horizontal="center" vertical="center"/>
    </xf>
    <xf numFmtId="49" fontId="94" fillId="0" borderId="124" xfId="0" applyNumberFormat="1" applyFont="1" applyBorder="1" applyAlignment="1">
      <alignment horizontal="center" vertical="center" wrapText="1"/>
    </xf>
    <xf numFmtId="49" fontId="94" fillId="0" borderId="133" xfId="0" applyNumberFormat="1" applyFont="1" applyBorder="1" applyAlignment="1">
      <alignment horizontal="left" vertical="center" wrapText="1"/>
    </xf>
    <xf numFmtId="49" fontId="4" fillId="0" borderId="134" xfId="0" applyNumberFormat="1" applyFont="1" applyBorder="1" applyAlignment="1">
      <alignment horizontal="center" vertical="center" wrapText="1"/>
    </xf>
    <xf numFmtId="49" fontId="94" fillId="0" borderId="134" xfId="0" applyNumberFormat="1" applyFont="1" applyBorder="1" applyAlignment="1">
      <alignment horizontal="center" vertical="center" wrapText="1"/>
    </xf>
    <xf numFmtId="49" fontId="94" fillId="0" borderId="138" xfId="0" applyNumberFormat="1" applyFont="1" applyBorder="1" applyAlignment="1">
      <alignment horizontal="left" vertical="center" wrapText="1"/>
    </xf>
    <xf numFmtId="49" fontId="4" fillId="0" borderId="136" xfId="0" applyNumberFormat="1" applyFont="1" applyBorder="1" applyAlignment="1">
      <alignment horizontal="center" vertical="center" wrapText="1"/>
    </xf>
    <xf numFmtId="49" fontId="4" fillId="0" borderId="139" xfId="0" applyNumberFormat="1" applyFont="1" applyBorder="1" applyAlignment="1">
      <alignment horizontal="left" vertical="center" wrapText="1"/>
    </xf>
    <xf numFmtId="49" fontId="4" fillId="0" borderId="140" xfId="0" applyNumberFormat="1" applyFont="1" applyBorder="1" applyAlignment="1">
      <alignment horizontal="center" vertical="center" wrapText="1"/>
    </xf>
    <xf numFmtId="49" fontId="94" fillId="0" borderId="142" xfId="0" applyNumberFormat="1" applyFont="1" applyBorder="1" applyAlignment="1">
      <alignment horizontal="left" vertical="center" wrapText="1"/>
    </xf>
    <xf numFmtId="49" fontId="4" fillId="0" borderId="143" xfId="0" applyNumberFormat="1" applyFont="1" applyBorder="1" applyAlignment="1">
      <alignment horizontal="center" vertical="center" wrapText="1"/>
    </xf>
    <xf numFmtId="49" fontId="94" fillId="0" borderId="139" xfId="0" applyNumberFormat="1" applyFont="1" applyBorder="1" applyAlignment="1">
      <alignment horizontal="left" vertical="center" wrapText="1"/>
    </xf>
    <xf numFmtId="49" fontId="94" fillId="0" borderId="145" xfId="0" applyNumberFormat="1" applyFont="1" applyBorder="1" applyAlignment="1">
      <alignment horizontal="left" vertical="center" wrapText="1"/>
    </xf>
    <xf numFmtId="49" fontId="4" fillId="0" borderId="140" xfId="0" applyNumberFormat="1" applyFont="1" applyBorder="1" applyAlignment="1">
      <alignment horizontal="center" vertical="center"/>
    </xf>
    <xf numFmtId="49" fontId="4" fillId="0" borderId="141" xfId="0" applyNumberFormat="1" applyFont="1" applyBorder="1" applyAlignment="1">
      <alignment horizontal="center" vertical="center" wrapText="1"/>
    </xf>
    <xf numFmtId="49" fontId="4" fillId="0" borderId="137" xfId="0" applyNumberFormat="1" applyFont="1" applyBorder="1" applyAlignment="1">
      <alignment horizontal="center" vertical="center" wrapText="1"/>
    </xf>
    <xf numFmtId="0" fontId="4" fillId="0" borderId="12" xfId="0" applyFont="1" applyBorder="1" applyAlignment="1">
      <alignment horizontal="left" vertical="top" readingOrder="1"/>
    </xf>
    <xf numFmtId="49" fontId="94" fillId="0" borderId="129" xfId="0" applyNumberFormat="1" applyFont="1" applyBorder="1" applyAlignment="1">
      <alignment horizontal="left" vertical="center" wrapText="1"/>
    </xf>
    <xf numFmtId="49" fontId="4" fillId="0" borderId="121" xfId="0" applyNumberFormat="1" applyFont="1" applyBorder="1" applyAlignment="1">
      <alignment horizontal="center" vertical="center" shrinkToFit="1"/>
    </xf>
    <xf numFmtId="49" fontId="94" fillId="0" borderId="121" xfId="0" applyNumberFormat="1" applyFont="1" applyBorder="1" applyAlignment="1">
      <alignment horizontal="center" vertical="center"/>
    </xf>
    <xf numFmtId="49" fontId="4" fillId="0" borderId="122" xfId="0" applyNumberFormat="1" applyFont="1" applyBorder="1" applyAlignment="1">
      <alignment horizontal="center" vertical="center" wrapText="1"/>
    </xf>
    <xf numFmtId="0" fontId="4" fillId="0" borderId="14" xfId="0" applyFont="1" applyBorder="1" applyAlignment="1">
      <alignment horizontal="left" vertical="top" readingOrder="1"/>
    </xf>
    <xf numFmtId="49" fontId="94" fillId="0" borderId="130" xfId="0" applyNumberFormat="1" applyFont="1" applyBorder="1" applyAlignment="1">
      <alignment horizontal="left" vertical="center" wrapText="1"/>
    </xf>
    <xf numFmtId="49" fontId="4" fillId="0" borderId="131" xfId="0" applyNumberFormat="1" applyFont="1" applyBorder="1" applyAlignment="1">
      <alignment horizontal="center" vertical="center" wrapText="1"/>
    </xf>
    <xf numFmtId="49" fontId="4" fillId="0" borderId="131" xfId="0" applyNumberFormat="1" applyFont="1" applyBorder="1" applyAlignment="1">
      <alignment horizontal="center" vertical="center" shrinkToFit="1"/>
    </xf>
    <xf numFmtId="49" fontId="94" fillId="0" borderId="131" xfId="0" applyNumberFormat="1" applyFont="1" applyBorder="1" applyAlignment="1">
      <alignment horizontal="center" vertical="center"/>
    </xf>
    <xf numFmtId="49" fontId="94" fillId="0" borderId="131" xfId="0" applyNumberFormat="1" applyFont="1" applyBorder="1" applyAlignment="1">
      <alignment horizontal="center" vertical="center" wrapText="1"/>
    </xf>
    <xf numFmtId="49" fontId="4" fillId="0" borderId="132" xfId="0" applyNumberFormat="1" applyFont="1" applyBorder="1" applyAlignment="1">
      <alignment horizontal="center" vertical="center" wrapText="1"/>
    </xf>
    <xf numFmtId="49" fontId="4" fillId="0" borderId="124" xfId="0" applyNumberFormat="1" applyFont="1" applyBorder="1" applyAlignment="1">
      <alignment horizontal="center" vertical="center" shrinkToFit="1"/>
    </xf>
    <xf numFmtId="49" fontId="94" fillId="0" borderId="124" xfId="0" applyNumberFormat="1" applyFont="1" applyBorder="1" applyAlignment="1">
      <alignment horizontal="center" vertical="center"/>
    </xf>
    <xf numFmtId="49" fontId="4" fillId="0" borderId="125" xfId="0" applyNumberFormat="1" applyFont="1" applyBorder="1" applyAlignment="1">
      <alignment horizontal="center" vertical="center" wrapText="1"/>
    </xf>
    <xf numFmtId="49" fontId="4" fillId="0" borderId="136" xfId="0" applyNumberFormat="1" applyFont="1" applyBorder="1" applyAlignment="1">
      <alignment horizontal="center" vertical="center" shrinkToFit="1"/>
    </xf>
    <xf numFmtId="49" fontId="94" fillId="0" borderId="136" xfId="0" applyNumberFormat="1" applyFont="1" applyBorder="1" applyAlignment="1">
      <alignment horizontal="center" vertical="center"/>
    </xf>
    <xf numFmtId="49" fontId="94" fillId="0" borderId="136" xfId="0" applyNumberFormat="1" applyFont="1" applyBorder="1" applyAlignment="1">
      <alignment horizontal="center" vertical="center" wrapText="1"/>
    </xf>
    <xf numFmtId="0" fontId="4" fillId="0" borderId="2" xfId="0" applyFont="1" applyBorder="1" applyAlignment="1">
      <alignment horizontal="left" vertical="top" readingOrder="1"/>
    </xf>
    <xf numFmtId="49" fontId="4" fillId="0" borderId="134" xfId="0" applyNumberFormat="1" applyFont="1" applyBorder="1" applyAlignment="1">
      <alignment horizontal="center" vertical="center" shrinkToFit="1"/>
    </xf>
    <xf numFmtId="49" fontId="94" fillId="0" borderId="134" xfId="0" applyNumberFormat="1" applyFont="1" applyBorder="1" applyAlignment="1">
      <alignment horizontal="center" vertical="center"/>
    </xf>
    <xf numFmtId="49" fontId="4" fillId="0" borderId="135" xfId="0" applyNumberFormat="1" applyFont="1" applyBorder="1" applyAlignment="1">
      <alignment horizontal="center" vertical="center" wrapText="1"/>
    </xf>
    <xf numFmtId="0" fontId="4" fillId="0" borderId="16" xfId="0" applyFont="1" applyBorder="1" applyAlignment="1">
      <alignment horizontal="left" vertical="top" readingOrder="1"/>
    </xf>
    <xf numFmtId="49" fontId="4" fillId="0" borderId="140" xfId="0" applyNumberFormat="1" applyFont="1" applyBorder="1" applyAlignment="1">
      <alignment horizontal="center" vertical="center" shrinkToFit="1"/>
    </xf>
    <xf numFmtId="49" fontId="94" fillId="0" borderId="140" xfId="0" applyNumberFormat="1" applyFont="1" applyBorder="1" applyAlignment="1">
      <alignment horizontal="center" vertical="center"/>
    </xf>
    <xf numFmtId="49" fontId="94" fillId="0" borderId="140" xfId="0" applyNumberFormat="1" applyFont="1" applyBorder="1" applyAlignment="1">
      <alignment horizontal="center" vertical="center" wrapText="1"/>
    </xf>
    <xf numFmtId="49" fontId="4" fillId="0" borderId="143" xfId="0" applyNumberFormat="1" applyFont="1" applyBorder="1" applyAlignment="1">
      <alignment horizontal="center" vertical="center" shrinkToFit="1"/>
    </xf>
    <xf numFmtId="49" fontId="94" fillId="0" borderId="143" xfId="0" applyNumberFormat="1" applyFont="1" applyBorder="1" applyAlignment="1">
      <alignment horizontal="center" vertical="center"/>
    </xf>
    <xf numFmtId="49" fontId="4" fillId="0" borderId="144" xfId="0" applyNumberFormat="1" applyFont="1" applyBorder="1" applyAlignment="1">
      <alignment horizontal="center" vertical="center" wrapText="1"/>
    </xf>
    <xf numFmtId="49" fontId="4" fillId="0" borderId="140" xfId="0" applyNumberFormat="1" applyFont="1" applyBorder="1" applyAlignment="1">
      <alignment horizontal="center" vertical="center" shrinkToFit="1" readingOrder="1"/>
    </xf>
    <xf numFmtId="49" fontId="4" fillId="0" borderId="124" xfId="0" applyNumberFormat="1" applyFont="1" applyBorder="1" applyAlignment="1">
      <alignment horizontal="center" vertical="center" shrinkToFit="1" readingOrder="1"/>
    </xf>
    <xf numFmtId="49" fontId="4" fillId="0" borderId="143" xfId="0" applyNumberFormat="1" applyFont="1" applyBorder="1" applyAlignment="1">
      <alignment horizontal="center" vertical="center" shrinkToFit="1" readingOrder="1"/>
    </xf>
    <xf numFmtId="49" fontId="94" fillId="0" borderId="143" xfId="0" applyNumberFormat="1" applyFont="1" applyBorder="1" applyAlignment="1">
      <alignment horizontal="center" vertical="center" wrapText="1"/>
    </xf>
    <xf numFmtId="49" fontId="4" fillId="0" borderId="127" xfId="0" applyNumberFormat="1" applyFont="1" applyBorder="1" applyAlignment="1">
      <alignment horizontal="center" vertical="center" shrinkToFit="1"/>
    </xf>
    <xf numFmtId="49" fontId="4" fillId="0" borderId="127" xfId="0" applyNumberFormat="1" applyFont="1" applyBorder="1" applyAlignment="1">
      <alignment horizontal="center" vertical="center" shrinkToFit="1" readingOrder="1"/>
    </xf>
    <xf numFmtId="49" fontId="4" fillId="0" borderId="128" xfId="0" applyNumberFormat="1" applyFont="1" applyBorder="1" applyAlignment="1">
      <alignment horizontal="center" vertical="center" wrapText="1"/>
    </xf>
    <xf numFmtId="49" fontId="4" fillId="0" borderId="134" xfId="0" applyNumberFormat="1" applyFont="1" applyBorder="1" applyAlignment="1">
      <alignment horizontal="center" vertical="center" shrinkToFit="1" readingOrder="1"/>
    </xf>
    <xf numFmtId="49" fontId="4" fillId="0" borderId="146" xfId="0" applyNumberFormat="1" applyFont="1" applyBorder="1" applyAlignment="1">
      <alignment horizontal="left" vertical="center" wrapText="1"/>
    </xf>
    <xf numFmtId="49" fontId="94" fillId="0" borderId="147" xfId="0" applyNumberFormat="1" applyFont="1" applyBorder="1" applyAlignment="1">
      <alignment horizontal="left" vertical="center" wrapText="1"/>
    </xf>
    <xf numFmtId="49" fontId="94" fillId="0" borderId="148" xfId="0" applyNumberFormat="1" applyFont="1" applyBorder="1" applyAlignment="1">
      <alignment horizontal="left" vertical="center" wrapText="1"/>
    </xf>
    <xf numFmtId="0" fontId="7" fillId="0" borderId="6" xfId="0" applyFont="1" applyBorder="1" applyAlignment="1">
      <alignment horizontal="left" vertical="top" readingOrder="1"/>
    </xf>
    <xf numFmtId="0" fontId="7" fillId="0" borderId="15" xfId="0" applyFont="1" applyBorder="1" applyAlignment="1">
      <alignment horizontal="left" vertical="top" readingOrder="1"/>
    </xf>
    <xf numFmtId="0" fontId="7" fillId="0" borderId="17" xfId="0" applyFont="1" applyBorder="1" applyAlignment="1">
      <alignment horizontal="left" vertical="top" readingOrder="1"/>
    </xf>
    <xf numFmtId="49" fontId="4" fillId="0" borderId="137" xfId="0" applyNumberFormat="1" applyFont="1" applyBorder="1" applyAlignment="1">
      <alignment horizontal="center" vertical="center" shrinkToFit="1"/>
    </xf>
    <xf numFmtId="49" fontId="4" fillId="0" borderId="137" xfId="0" applyNumberFormat="1" applyFont="1" applyBorder="1" applyAlignment="1">
      <alignment horizontal="center" vertical="center" shrinkToFit="1" readingOrder="1"/>
    </xf>
    <xf numFmtId="0" fontId="15" fillId="0" borderId="53" xfId="2" applyFont="1" applyBorder="1" applyAlignment="1">
      <alignment horizontal="center" vertical="center"/>
    </xf>
    <xf numFmtId="0" fontId="95" fillId="0" borderId="32" xfId="2" applyFont="1" applyBorder="1" applyAlignment="1">
      <alignment horizontal="center" vertical="center"/>
    </xf>
    <xf numFmtId="0" fontId="22" fillId="0" borderId="32" xfId="0" applyFont="1" applyBorder="1" applyAlignment="1">
      <alignment horizontal="center" vertical="center"/>
    </xf>
    <xf numFmtId="0" fontId="22" fillId="0" borderId="33" xfId="0" applyFont="1" applyBorder="1" applyAlignment="1">
      <alignment horizontal="center" vertical="center"/>
    </xf>
    <xf numFmtId="41" fontId="95" fillId="0" borderId="33" xfId="3" applyFont="1" applyBorder="1" applyAlignment="1">
      <alignment horizontal="center" vertical="center"/>
    </xf>
    <xf numFmtId="183" fontId="22" fillId="0" borderId="33" xfId="0" applyNumberFormat="1" applyFont="1" applyBorder="1" applyAlignment="1">
      <alignment horizontal="center" vertical="center"/>
    </xf>
    <xf numFmtId="0" fontId="96" fillId="0" borderId="149" xfId="0" applyFont="1" applyBorder="1" applyAlignment="1">
      <alignment horizontal="center" vertical="center"/>
    </xf>
    <xf numFmtId="0" fontId="96" fillId="0" borderId="150" xfId="0" applyFont="1" applyBorder="1" applyAlignment="1">
      <alignment horizontal="center" vertical="center"/>
    </xf>
    <xf numFmtId="184" fontId="96" fillId="0" borderId="150" xfId="0" applyNumberFormat="1" applyFont="1" applyBorder="1" applyAlignment="1">
      <alignment horizontal="center" vertical="center"/>
    </xf>
    <xf numFmtId="183" fontId="96" fillId="0" borderId="150" xfId="0" applyNumberFormat="1" applyFont="1" applyBorder="1" applyAlignment="1">
      <alignment horizontal="center" vertical="center"/>
    </xf>
    <xf numFmtId="0" fontId="96" fillId="0" borderId="151" xfId="0" applyFont="1" applyBorder="1" applyAlignment="1">
      <alignment horizontal="center" vertical="center"/>
    </xf>
    <xf numFmtId="0" fontId="96" fillId="0" borderId="154" xfId="0" applyFont="1" applyBorder="1" applyAlignment="1">
      <alignment horizontal="center" vertical="center"/>
    </xf>
    <xf numFmtId="184" fontId="96" fillId="0" borderId="154" xfId="0" applyNumberFormat="1" applyFont="1" applyBorder="1" applyAlignment="1">
      <alignment horizontal="center" vertical="center"/>
    </xf>
    <xf numFmtId="183" fontId="96" fillId="0" borderId="154" xfId="0" applyNumberFormat="1" applyFont="1" applyBorder="1" applyAlignment="1">
      <alignment horizontal="center" vertical="center"/>
    </xf>
    <xf numFmtId="0" fontId="10" fillId="0" borderId="39" xfId="1" applyFont="1" applyBorder="1" applyAlignment="1">
      <alignment vertical="center" wrapText="1"/>
    </xf>
    <xf numFmtId="0" fontId="10" fillId="0" borderId="39" xfId="1" applyFont="1" applyBorder="1" applyAlignment="1">
      <alignment horizontal="left" vertical="center" wrapText="1"/>
    </xf>
    <xf numFmtId="3" fontId="11" fillId="0" borderId="39" xfId="1" applyNumberFormat="1" applyFont="1" applyBorder="1" applyAlignment="1">
      <alignment horizontal="right" vertical="center" wrapText="1" readingOrder="1"/>
    </xf>
    <xf numFmtId="0" fontId="49" fillId="0" borderId="39" xfId="1" applyFont="1" applyBorder="1" applyAlignment="1">
      <alignment horizontal="center" vertical="center" wrapText="1" readingOrder="1"/>
    </xf>
    <xf numFmtId="9" fontId="50" fillId="0" borderId="39" xfId="1" applyNumberFormat="1" applyFont="1" applyBorder="1" applyAlignment="1">
      <alignment horizontal="center" vertical="center" wrapText="1" readingOrder="1"/>
    </xf>
    <xf numFmtId="0" fontId="10" fillId="0" borderId="81" xfId="1" applyFont="1" applyBorder="1" applyAlignment="1">
      <alignment vertical="center" wrapText="1"/>
    </xf>
    <xf numFmtId="0" fontId="10" fillId="0" borderId="81" xfId="1" applyFont="1" applyBorder="1" applyAlignment="1">
      <alignment horizontal="left" vertical="center" wrapText="1"/>
    </xf>
    <xf numFmtId="0" fontId="10" fillId="5" borderId="84" xfId="1" applyFont="1" applyFill="1" applyBorder="1" applyAlignment="1">
      <alignment vertical="center" wrapText="1"/>
    </xf>
    <xf numFmtId="0" fontId="10" fillId="0" borderId="0" xfId="1" applyFont="1" applyAlignment="1">
      <alignment vertical="center" wrapText="1"/>
    </xf>
    <xf numFmtId="0" fontId="55" fillId="5" borderId="85" xfId="1" applyFont="1" applyFill="1" applyBorder="1" applyAlignment="1">
      <alignment vertical="center" wrapText="1"/>
    </xf>
    <xf numFmtId="183" fontId="26" fillId="0" borderId="49" xfId="2" applyNumberFormat="1" applyFont="1" applyBorder="1" applyAlignment="1">
      <alignment horizontal="center" vertical="center"/>
    </xf>
    <xf numFmtId="183" fontId="29" fillId="0" borderId="49" xfId="2" applyNumberFormat="1" applyFont="1" applyBorder="1" applyAlignment="1">
      <alignment horizontal="center" vertical="center"/>
    </xf>
    <xf numFmtId="183" fontId="26" fillId="0" borderId="33" xfId="2" applyNumberFormat="1" applyFont="1" applyBorder="1" applyAlignment="1">
      <alignment horizontal="center" vertical="center"/>
    </xf>
    <xf numFmtId="183" fontId="29" fillId="0" borderId="33" xfId="2" applyNumberFormat="1" applyFont="1" applyBorder="1" applyAlignment="1">
      <alignment horizontal="center" vertical="center"/>
    </xf>
    <xf numFmtId="0" fontId="61" fillId="5" borderId="0" xfId="1" applyFont="1" applyFill="1" applyAlignment="1">
      <alignment horizontal="center" vertical="center"/>
    </xf>
    <xf numFmtId="0" fontId="59" fillId="0" borderId="0" xfId="1" applyFont="1" applyAlignment="1">
      <alignment horizontal="center" vertical="center"/>
    </xf>
    <xf numFmtId="9" fontId="59" fillId="0" borderId="0" xfId="1" applyNumberFormat="1" applyFont="1" applyAlignment="1">
      <alignment horizontal="center" vertical="center"/>
    </xf>
    <xf numFmtId="0" fontId="63" fillId="0" borderId="0" xfId="1" applyFont="1" applyAlignment="1">
      <alignment horizontal="center" vertical="center"/>
    </xf>
    <xf numFmtId="9" fontId="63" fillId="0" borderId="0" xfId="1" applyNumberFormat="1" applyFont="1" applyAlignment="1">
      <alignment horizontal="center" vertical="center"/>
    </xf>
    <xf numFmtId="0" fontId="0" fillId="0" borderId="0" xfId="0" applyAlignment="1">
      <alignment horizontal="center" vertical="center"/>
    </xf>
    <xf numFmtId="0" fontId="57" fillId="5" borderId="0" xfId="0" applyFont="1" applyFill="1" applyAlignment="1">
      <alignment horizontal="center" vertical="center"/>
    </xf>
    <xf numFmtId="0" fontId="62" fillId="0" borderId="0" xfId="0" applyFont="1" applyAlignment="1">
      <alignment horizontal="center" vertical="center"/>
    </xf>
    <xf numFmtId="0" fontId="64" fillId="0" borderId="0" xfId="0" applyFont="1" applyAlignment="1">
      <alignment horizontal="center" vertical="center"/>
    </xf>
    <xf numFmtId="0" fontId="10" fillId="32" borderId="0" xfId="1" applyFont="1" applyFill="1" applyAlignment="1">
      <alignment horizontal="center" vertical="center"/>
    </xf>
    <xf numFmtId="0" fontId="10" fillId="32" borderId="0" xfId="1" applyFont="1" applyFill="1">
      <alignment vertical="center"/>
    </xf>
    <xf numFmtId="0" fontId="42" fillId="5" borderId="70" xfId="1" applyFont="1" applyFill="1" applyBorder="1" applyAlignment="1">
      <alignment horizontal="center" vertical="center" readingOrder="1"/>
    </xf>
    <xf numFmtId="9" fontId="50" fillId="0" borderId="29" xfId="1" applyNumberFormat="1" applyFont="1" applyBorder="1" applyAlignment="1">
      <alignment horizontal="center" vertical="center" wrapText="1" readingOrder="1"/>
    </xf>
    <xf numFmtId="9" fontId="50" fillId="0" borderId="65" xfId="1" applyNumberFormat="1" applyFont="1" applyBorder="1" applyAlignment="1">
      <alignment horizontal="center" vertical="center" readingOrder="1"/>
    </xf>
    <xf numFmtId="9" fontId="50" fillId="5" borderId="155" xfId="1" applyNumberFormat="1" applyFont="1" applyFill="1" applyBorder="1" applyAlignment="1">
      <alignment horizontal="center" vertical="center"/>
    </xf>
    <xf numFmtId="0" fontId="97" fillId="30" borderId="156" xfId="1" applyFont="1" applyFill="1" applyBorder="1" applyAlignment="1">
      <alignment horizontal="center" vertical="center" wrapText="1"/>
    </xf>
    <xf numFmtId="0" fontId="97" fillId="30" borderId="157" xfId="1" applyFont="1" applyFill="1" applyBorder="1" applyAlignment="1">
      <alignment horizontal="center" vertical="center" wrapText="1"/>
    </xf>
    <xf numFmtId="0" fontId="97" fillId="34" borderId="158" xfId="1" applyFont="1" applyFill="1" applyBorder="1" applyAlignment="1">
      <alignment horizontal="center" vertical="center" wrapText="1" readingOrder="1"/>
    </xf>
    <xf numFmtId="0" fontId="97" fillId="30" borderId="159" xfId="1" applyFont="1" applyFill="1" applyBorder="1" applyAlignment="1">
      <alignment horizontal="center" vertical="center" wrapText="1"/>
    </xf>
    <xf numFmtId="0" fontId="97" fillId="30" borderId="160" xfId="1" applyFont="1" applyFill="1" applyBorder="1" applyAlignment="1">
      <alignment horizontal="center" vertical="center" wrapText="1"/>
    </xf>
    <xf numFmtId="0" fontId="97" fillId="30" borderId="160" xfId="1" applyFont="1" applyFill="1" applyBorder="1" applyAlignment="1">
      <alignment horizontal="center" vertical="center" wrapText="1" readingOrder="1"/>
    </xf>
    <xf numFmtId="0" fontId="97" fillId="34" borderId="161" xfId="1" applyFont="1" applyFill="1" applyBorder="1" applyAlignment="1">
      <alignment horizontal="center" vertical="center" wrapText="1" readingOrder="1"/>
    </xf>
    <xf numFmtId="0" fontId="97" fillId="30" borderId="159" xfId="1" applyFont="1" applyFill="1" applyBorder="1" applyAlignment="1">
      <alignment horizontal="center" vertical="center" wrapText="1" readingOrder="1"/>
    </xf>
    <xf numFmtId="0" fontId="48" fillId="0" borderId="159" xfId="1" applyFont="1" applyBorder="1" applyAlignment="1">
      <alignment horizontal="center" vertical="center"/>
    </xf>
    <xf numFmtId="0" fontId="48" fillId="0" borderId="160" xfId="1" applyFont="1" applyBorder="1" applyAlignment="1">
      <alignment horizontal="center" vertical="center"/>
    </xf>
    <xf numFmtId="0" fontId="10" fillId="0" borderId="160" xfId="1" applyFont="1" applyBorder="1" applyAlignment="1">
      <alignment horizontal="center" vertical="center"/>
    </xf>
    <xf numFmtId="0" fontId="11" fillId="0" borderId="160" xfId="1" applyFont="1" applyBorder="1" applyAlignment="1">
      <alignment horizontal="center" vertical="center"/>
    </xf>
    <xf numFmtId="0" fontId="49" fillId="0" borderId="160" xfId="1" applyFont="1" applyBorder="1" applyAlignment="1">
      <alignment horizontal="center" vertical="center"/>
    </xf>
    <xf numFmtId="0" fontId="49" fillId="33" borderId="161" xfId="1" applyFont="1" applyFill="1" applyBorder="1" applyAlignment="1">
      <alignment horizontal="center" vertical="center"/>
    </xf>
    <xf numFmtId="0" fontId="4" fillId="0" borderId="159" xfId="1" applyFont="1" applyBorder="1" applyAlignment="1">
      <alignment horizontal="center" vertical="center"/>
    </xf>
    <xf numFmtId="0" fontId="4" fillId="0" borderId="160" xfId="1" applyFont="1" applyBorder="1" applyAlignment="1">
      <alignment horizontal="center" vertical="center"/>
    </xf>
    <xf numFmtId="0" fontId="10" fillId="0" borderId="160" xfId="1" applyFont="1" applyBorder="1" applyAlignment="1">
      <alignment horizontal="left" vertical="center" wrapText="1"/>
    </xf>
    <xf numFmtId="3" fontId="11" fillId="0" borderId="160" xfId="1" applyNumberFormat="1" applyFont="1" applyBorder="1" applyAlignment="1">
      <alignment horizontal="center" vertical="center" wrapText="1" readingOrder="1"/>
    </xf>
    <xf numFmtId="0" fontId="49" fillId="0" borderId="160" xfId="1" applyFont="1" applyBorder="1" applyAlignment="1">
      <alignment horizontal="center" vertical="center" wrapText="1" readingOrder="1"/>
    </xf>
    <xf numFmtId="185" fontId="49" fillId="33" borderId="161" xfId="1" applyNumberFormat="1" applyFont="1" applyFill="1" applyBorder="1" applyAlignment="1">
      <alignment horizontal="center" vertical="center" wrapText="1" readingOrder="1"/>
    </xf>
    <xf numFmtId="41" fontId="4" fillId="0" borderId="159" xfId="3" applyFont="1" applyBorder="1" applyAlignment="1">
      <alignment horizontal="center" vertical="center"/>
    </xf>
    <xf numFmtId="41" fontId="4" fillId="0" borderId="160" xfId="3" applyFont="1" applyBorder="1" applyAlignment="1">
      <alignment horizontal="center" vertical="center"/>
    </xf>
    <xf numFmtId="3" fontId="11" fillId="0" borderId="160" xfId="1" applyNumberFormat="1" applyFont="1" applyBorder="1" applyAlignment="1">
      <alignment horizontal="center" vertical="center" readingOrder="1"/>
    </xf>
    <xf numFmtId="185" fontId="49" fillId="33" borderId="161" xfId="1" applyNumberFormat="1" applyFont="1" applyFill="1" applyBorder="1" applyAlignment="1">
      <alignment horizontal="center" vertical="center"/>
    </xf>
    <xf numFmtId="41" fontId="98" fillId="31" borderId="159" xfId="3" applyFont="1" applyFill="1" applyBorder="1" applyAlignment="1">
      <alignment horizontal="center" vertical="center"/>
    </xf>
    <xf numFmtId="41" fontId="98" fillId="31" borderId="160" xfId="3" applyFont="1" applyFill="1" applyBorder="1" applyAlignment="1">
      <alignment horizontal="center" vertical="center"/>
    </xf>
    <xf numFmtId="0" fontId="98" fillId="31" borderId="160" xfId="1" applyFont="1" applyFill="1" applyBorder="1" applyAlignment="1">
      <alignment horizontal="center" vertical="center"/>
    </xf>
    <xf numFmtId="0" fontId="98" fillId="31" borderId="160" xfId="1" applyFont="1" applyFill="1" applyBorder="1" applyAlignment="1">
      <alignment horizontal="center" vertical="center" wrapText="1"/>
    </xf>
    <xf numFmtId="3" fontId="98" fillId="31" borderId="160" xfId="1" applyNumberFormat="1" applyFont="1" applyFill="1" applyBorder="1" applyAlignment="1">
      <alignment horizontal="center" vertical="center"/>
    </xf>
    <xf numFmtId="185" fontId="98" fillId="33" borderId="161" xfId="1" applyNumberFormat="1" applyFont="1" applyFill="1" applyBorder="1" applyAlignment="1">
      <alignment horizontal="center" vertical="center"/>
    </xf>
    <xf numFmtId="0" fontId="10" fillId="32" borderId="159" xfId="1" applyFont="1" applyFill="1" applyBorder="1" applyAlignment="1">
      <alignment horizontal="center" vertical="center"/>
    </xf>
    <xf numFmtId="0" fontId="10" fillId="32" borderId="160" xfId="1" applyFont="1" applyFill="1" applyBorder="1" applyAlignment="1">
      <alignment horizontal="center" vertical="center"/>
    </xf>
    <xf numFmtId="0" fontId="10" fillId="32" borderId="160" xfId="1" applyFont="1" applyFill="1" applyBorder="1" applyAlignment="1">
      <alignment horizontal="left" vertical="center" wrapText="1"/>
    </xf>
    <xf numFmtId="3" fontId="10" fillId="32" borderId="160" xfId="1" applyNumberFormat="1" applyFont="1" applyFill="1" applyBorder="1" applyAlignment="1">
      <alignment horizontal="center" vertical="center"/>
    </xf>
    <xf numFmtId="185" fontId="10" fillId="33" borderId="161" xfId="1" applyNumberFormat="1" applyFont="1" applyFill="1" applyBorder="1" applyAlignment="1">
      <alignment horizontal="center" vertical="center"/>
    </xf>
    <xf numFmtId="41" fontId="98" fillId="31" borderId="162" xfId="3" applyFont="1" applyFill="1" applyBorder="1" applyAlignment="1">
      <alignment horizontal="center" vertical="center"/>
    </xf>
    <xf numFmtId="41" fontId="98" fillId="31" borderId="163" xfId="3" applyFont="1" applyFill="1" applyBorder="1" applyAlignment="1">
      <alignment horizontal="center" vertical="center"/>
    </xf>
    <xf numFmtId="0" fontId="98" fillId="31" borderId="163" xfId="1" applyFont="1" applyFill="1" applyBorder="1" applyAlignment="1">
      <alignment horizontal="center" vertical="center"/>
    </xf>
    <xf numFmtId="0" fontId="98" fillId="31" borderId="163" xfId="1" applyFont="1" applyFill="1" applyBorder="1" applyAlignment="1">
      <alignment horizontal="center" vertical="center" wrapText="1"/>
    </xf>
    <xf numFmtId="3" fontId="98" fillId="31" borderId="163" xfId="1" applyNumberFormat="1" applyFont="1" applyFill="1" applyBorder="1" applyAlignment="1">
      <alignment horizontal="center" vertical="center"/>
    </xf>
    <xf numFmtId="185" fontId="98" fillId="33" borderId="164" xfId="1" applyNumberFormat="1" applyFont="1" applyFill="1" applyBorder="1" applyAlignment="1">
      <alignment horizontal="center" vertical="center"/>
    </xf>
    <xf numFmtId="0" fontId="87" fillId="5" borderId="1" xfId="0" applyFont="1" applyFill="1" applyBorder="1" applyAlignment="1">
      <alignment horizontal="center"/>
    </xf>
    <xf numFmtId="0" fontId="87" fillId="0" borderId="117" xfId="0" applyFont="1" applyBorder="1" applyAlignment="1">
      <alignment horizontal="center" vertical="center"/>
    </xf>
    <xf numFmtId="0" fontId="87" fillId="0" borderId="118" xfId="0" applyFont="1" applyBorder="1" applyAlignment="1">
      <alignment horizontal="center" vertical="center"/>
    </xf>
    <xf numFmtId="0" fontId="87" fillId="0" borderId="119" xfId="0" applyFont="1" applyBorder="1" applyAlignment="1">
      <alignment horizontal="center" vertical="center"/>
    </xf>
    <xf numFmtId="0" fontId="87" fillId="0" borderId="30" xfId="0" applyFont="1" applyBorder="1" applyAlignment="1">
      <alignment horizontal="center" vertical="center"/>
    </xf>
    <xf numFmtId="0" fontId="87" fillId="0" borderId="31" xfId="0" applyFont="1" applyBorder="1" applyAlignment="1">
      <alignment horizontal="center" vertical="center"/>
    </xf>
    <xf numFmtId="0" fontId="87" fillId="0" borderId="30" xfId="0" applyFont="1" applyBorder="1" applyAlignment="1">
      <alignment horizontal="center"/>
    </xf>
    <xf numFmtId="0" fontId="87" fillId="0" borderId="31" xfId="0" applyFont="1" applyBorder="1" applyAlignment="1">
      <alignment horizontal="center"/>
    </xf>
    <xf numFmtId="0" fontId="7" fillId="0" borderId="6" xfId="0" applyFont="1" applyBorder="1" applyAlignment="1">
      <alignment horizontal="center" vertical="top" readingOrder="1"/>
    </xf>
    <xf numFmtId="0" fontId="7" fillId="0" borderId="15" xfId="0" applyFont="1" applyBorder="1" applyAlignment="1">
      <alignment horizontal="center" vertical="top" readingOrder="1"/>
    </xf>
    <xf numFmtId="0" fontId="7" fillId="0" borderId="17" xfId="0" applyFont="1" applyBorder="1" applyAlignment="1">
      <alignment horizontal="center" vertical="top" readingOrder="1"/>
    </xf>
    <xf numFmtId="0" fontId="4" fillId="0" borderId="6" xfId="0" quotePrefix="1" applyFont="1" applyBorder="1" applyAlignment="1">
      <alignment horizontal="center" vertical="top" wrapText="1"/>
    </xf>
    <xf numFmtId="0" fontId="4" fillId="0" borderId="15" xfId="0" quotePrefix="1" applyFont="1" applyBorder="1" applyAlignment="1">
      <alignment horizontal="center" vertical="top" wrapText="1"/>
    </xf>
    <xf numFmtId="0" fontId="4" fillId="0" borderId="17" xfId="0" quotePrefix="1" applyFont="1" applyBorder="1" applyAlignment="1">
      <alignment horizontal="center" vertical="top" wrapText="1"/>
    </xf>
    <xf numFmtId="0" fontId="6" fillId="3" borderId="2" xfId="0" applyFont="1" applyFill="1" applyBorder="1" applyAlignment="1">
      <alignment horizontal="center" vertical="center" readingOrder="1"/>
    </xf>
    <xf numFmtId="0" fontId="6" fillId="3" borderId="7" xfId="0" applyFont="1" applyFill="1" applyBorder="1" applyAlignment="1">
      <alignment horizontal="center" vertical="center" readingOrder="1"/>
    </xf>
    <xf numFmtId="0" fontId="6" fillId="3" borderId="3" xfId="0" applyFont="1" applyFill="1" applyBorder="1" applyAlignment="1">
      <alignment horizontal="center" vertical="center" wrapText="1" readingOrder="1"/>
    </xf>
    <xf numFmtId="0" fontId="6" fillId="3" borderId="5" xfId="0" applyFont="1" applyFill="1" applyBorder="1" applyAlignment="1">
      <alignment horizontal="center" vertical="center" wrapText="1" readingOrder="1"/>
    </xf>
    <xf numFmtId="0" fontId="4" fillId="0" borderId="13" xfId="0" applyFont="1" applyBorder="1" applyAlignment="1">
      <alignment horizontal="center" vertical="top" readingOrder="1"/>
    </xf>
    <xf numFmtId="0" fontId="4" fillId="0" borderId="15" xfId="0" applyFont="1" applyBorder="1" applyAlignment="1">
      <alignment horizontal="center" vertical="top" readingOrder="1"/>
    </xf>
    <xf numFmtId="0" fontId="4" fillId="0" borderId="17" xfId="0" applyFont="1" applyBorder="1" applyAlignment="1">
      <alignment horizontal="center" vertical="top" readingOrder="1"/>
    </xf>
    <xf numFmtId="0" fontId="4" fillId="0" borderId="6" xfId="0" applyFont="1" applyBorder="1" applyAlignment="1">
      <alignment horizontal="center" vertical="top" readingOrder="1"/>
    </xf>
    <xf numFmtId="0" fontId="4" fillId="0" borderId="13" xfId="0" quotePrefix="1" applyFont="1" applyBorder="1" applyAlignment="1">
      <alignment horizontal="left" vertical="top" wrapText="1"/>
    </xf>
    <xf numFmtId="0" fontId="4" fillId="0" borderId="15" xfId="0" quotePrefix="1" applyFont="1" applyBorder="1" applyAlignment="1">
      <alignment horizontal="left" vertical="top" wrapText="1"/>
    </xf>
    <xf numFmtId="0" fontId="4" fillId="0" borderId="17" xfId="0" quotePrefix="1" applyFont="1" applyBorder="1" applyAlignment="1">
      <alignment horizontal="left" vertical="top" wrapText="1"/>
    </xf>
    <xf numFmtId="0" fontId="4" fillId="0" borderId="6" xfId="0" quotePrefix="1" applyFont="1" applyBorder="1" applyAlignment="1">
      <alignment horizontal="left" vertical="top" wrapText="1"/>
    </xf>
    <xf numFmtId="0" fontId="6" fillId="3" borderId="4" xfId="0" applyFont="1" applyFill="1" applyBorder="1" applyAlignment="1">
      <alignment horizontal="center" vertical="center" wrapText="1" readingOrder="1"/>
    </xf>
    <xf numFmtId="0" fontId="4" fillId="0" borderId="13" xfId="0" quotePrefix="1" applyFont="1" applyBorder="1" applyAlignment="1">
      <alignment horizontal="center" vertical="top" wrapText="1"/>
    </xf>
    <xf numFmtId="0" fontId="4" fillId="0" borderId="18" xfId="0" quotePrefix="1" applyFont="1" applyBorder="1" applyAlignment="1">
      <alignment horizontal="left" vertical="top" wrapText="1"/>
    </xf>
    <xf numFmtId="0" fontId="39" fillId="3" borderId="39" xfId="1" applyFont="1" applyFill="1" applyBorder="1" applyAlignment="1">
      <alignment horizontal="center" vertical="center"/>
    </xf>
    <xf numFmtId="0" fontId="51" fillId="0" borderId="29" xfId="1" applyFont="1" applyBorder="1" applyAlignment="1">
      <alignment vertical="center" wrapText="1" readingOrder="1"/>
    </xf>
    <xf numFmtId="0" fontId="51" fillId="0" borderId="39" xfId="1" applyFont="1" applyBorder="1" applyAlignment="1">
      <alignment vertical="center" wrapText="1" readingOrder="1"/>
    </xf>
    <xf numFmtId="0" fontId="51" fillId="0" borderId="27" xfId="1" applyFont="1" applyBorder="1" applyAlignment="1">
      <alignment vertical="center" wrapText="1" readingOrder="1"/>
    </xf>
    <xf numFmtId="0" fontId="51" fillId="0" borderId="63" xfId="1" applyFont="1" applyBorder="1" applyAlignment="1">
      <alignment horizontal="center" vertical="center" wrapText="1" readingOrder="1"/>
    </xf>
    <xf numFmtId="0" fontId="51" fillId="0" borderId="64" xfId="1" applyFont="1" applyBorder="1" applyAlignment="1">
      <alignment horizontal="center" vertical="center" readingOrder="1"/>
    </xf>
    <xf numFmtId="0" fontId="51" fillId="0" borderId="65" xfId="1" applyFont="1" applyBorder="1" applyAlignment="1">
      <alignment horizontal="center" vertical="center" readingOrder="1"/>
    </xf>
    <xf numFmtId="0" fontId="66" fillId="5" borderId="0" xfId="1" applyFont="1" applyFill="1" applyAlignment="1">
      <alignment horizontal="center" vertical="center"/>
    </xf>
    <xf numFmtId="0" fontId="6" fillId="3" borderId="39" xfId="1" applyFont="1" applyFill="1" applyBorder="1" applyAlignment="1">
      <alignment horizontal="center" vertical="center"/>
    </xf>
    <xf numFmtId="0" fontId="42" fillId="5" borderId="53" xfId="1" applyFont="1" applyFill="1" applyBorder="1" applyAlignment="1">
      <alignment horizontal="center" vertical="center" readingOrder="1"/>
    </xf>
    <xf numFmtId="0" fontId="42" fillId="5" borderId="69" xfId="1" applyFont="1" applyFill="1" applyBorder="1" applyAlignment="1">
      <alignment horizontal="center" vertical="center" readingOrder="1"/>
    </xf>
    <xf numFmtId="0" fontId="7" fillId="5" borderId="64" xfId="1" applyFont="1" applyFill="1" applyBorder="1" applyAlignment="1">
      <alignment horizontal="center" vertical="center" readingOrder="1"/>
    </xf>
    <xf numFmtId="0" fontId="7" fillId="5" borderId="65" xfId="1" applyFont="1" applyFill="1" applyBorder="1" applyAlignment="1">
      <alignment horizontal="center" vertical="center" readingOrder="1"/>
    </xf>
    <xf numFmtId="0" fontId="97" fillId="30" borderId="157" xfId="1" applyFont="1" applyFill="1" applyBorder="1" applyAlignment="1">
      <alignment horizontal="center" vertical="center" wrapText="1" readingOrder="1"/>
    </xf>
    <xf numFmtId="0" fontId="6" fillId="5" borderId="28" xfId="1" applyFont="1" applyFill="1" applyBorder="1" applyAlignment="1">
      <alignment horizontal="center" vertical="center" readingOrder="1"/>
    </xf>
    <xf numFmtId="0" fontId="6" fillId="5" borderId="29" xfId="1" applyFont="1" applyFill="1" applyBorder="1" applyAlignment="1">
      <alignment horizontal="center" vertical="center" readingOrder="1"/>
    </xf>
    <xf numFmtId="0" fontId="6" fillId="3" borderId="63" xfId="1" applyFont="1" applyFill="1" applyBorder="1" applyAlignment="1">
      <alignment horizontal="center" vertical="center"/>
    </xf>
    <xf numFmtId="0" fontId="6" fillId="3" borderId="64" xfId="1" applyFont="1" applyFill="1" applyBorder="1" applyAlignment="1">
      <alignment horizontal="center" vertical="center"/>
    </xf>
    <xf numFmtId="0" fontId="6" fillId="3" borderId="65" xfId="1" applyFont="1" applyFill="1" applyBorder="1" applyAlignment="1">
      <alignment horizontal="center" vertical="center"/>
    </xf>
    <xf numFmtId="183" fontId="15" fillId="5" borderId="43" xfId="2" applyNumberFormat="1" applyFont="1" applyFill="1" applyBorder="1" applyAlignment="1">
      <alignment horizontal="center" vertical="center"/>
    </xf>
    <xf numFmtId="177" fontId="15" fillId="5" borderId="41" xfId="2" applyNumberFormat="1" applyFont="1" applyFill="1" applyBorder="1" applyAlignment="1">
      <alignment horizontal="center" vertical="center"/>
    </xf>
    <xf numFmtId="183" fontId="15" fillId="5" borderId="42" xfId="2" applyNumberFormat="1" applyFont="1" applyFill="1" applyBorder="1" applyAlignment="1">
      <alignment horizontal="center" vertical="center"/>
    </xf>
    <xf numFmtId="177" fontId="15" fillId="5" borderId="43" xfId="2" applyNumberFormat="1" applyFont="1" applyFill="1" applyBorder="1" applyAlignment="1">
      <alignment horizontal="center" vertical="center"/>
    </xf>
    <xf numFmtId="177" fontId="15" fillId="5" borderId="42" xfId="2" applyNumberFormat="1" applyFont="1" applyFill="1" applyBorder="1" applyAlignment="1">
      <alignment horizontal="center" vertical="center"/>
    </xf>
    <xf numFmtId="0" fontId="15" fillId="2" borderId="30" xfId="2" applyFont="1" applyFill="1" applyBorder="1" applyAlignment="1">
      <alignment horizontal="center" vertical="center"/>
    </xf>
    <xf numFmtId="0" fontId="15" fillId="2" borderId="31" xfId="2" applyFont="1" applyFill="1" applyBorder="1" applyAlignment="1">
      <alignment horizontal="center" vertical="center"/>
    </xf>
    <xf numFmtId="0" fontId="15" fillId="2" borderId="32" xfId="2" applyFont="1" applyFill="1" applyBorder="1" applyAlignment="1">
      <alignment horizontal="center" vertical="center"/>
    </xf>
    <xf numFmtId="0" fontId="15" fillId="2" borderId="33" xfId="2" applyFont="1" applyFill="1" applyBorder="1" applyAlignment="1">
      <alignment horizontal="center" vertical="center"/>
    </xf>
    <xf numFmtId="0" fontId="15" fillId="2" borderId="39" xfId="2" applyFont="1" applyFill="1" applyBorder="1" applyAlignment="1">
      <alignment horizontal="center" vertical="center"/>
    </xf>
    <xf numFmtId="0" fontId="15" fillId="2" borderId="36" xfId="2" applyFont="1" applyFill="1" applyBorder="1" applyAlignment="1">
      <alignment horizontal="center" vertical="center"/>
    </xf>
    <xf numFmtId="0" fontId="15" fillId="2" borderId="37" xfId="2" applyFont="1" applyFill="1" applyBorder="1" applyAlignment="1">
      <alignment horizontal="center" vertical="center"/>
    </xf>
    <xf numFmtId="0" fontId="15" fillId="2" borderId="38" xfId="2" applyFont="1" applyFill="1" applyBorder="1" applyAlignment="1">
      <alignment horizontal="center" vertical="center"/>
    </xf>
    <xf numFmtId="0" fontId="21" fillId="4" borderId="32" xfId="2" applyFont="1" applyFill="1" applyBorder="1" applyAlignment="1">
      <alignment horizontal="center" vertical="center"/>
    </xf>
    <xf numFmtId="0" fontId="21" fillId="4" borderId="33" xfId="2" applyFont="1" applyFill="1" applyBorder="1" applyAlignment="1">
      <alignment horizontal="center" vertical="center"/>
    </xf>
    <xf numFmtId="0" fontId="21" fillId="4" borderId="30" xfId="2" applyFont="1" applyFill="1" applyBorder="1" applyAlignment="1">
      <alignment horizontal="center" vertical="center"/>
    </xf>
    <xf numFmtId="0" fontId="23" fillId="2" borderId="32" xfId="2" applyFont="1" applyFill="1" applyBorder="1" applyAlignment="1">
      <alignment horizontal="center" vertical="center"/>
    </xf>
    <xf numFmtId="0" fontId="23" fillId="2" borderId="33" xfId="2" applyFont="1" applyFill="1" applyBorder="1" applyAlignment="1">
      <alignment horizontal="center" vertical="center"/>
    </xf>
    <xf numFmtId="0" fontId="23" fillId="2" borderId="30" xfId="2" applyFont="1" applyFill="1" applyBorder="1" applyAlignment="1">
      <alignment horizontal="center" vertical="center"/>
    </xf>
    <xf numFmtId="0" fontId="23" fillId="2" borderId="31" xfId="2" applyFont="1" applyFill="1" applyBorder="1" applyAlignment="1">
      <alignment horizontal="center" vertical="center"/>
    </xf>
    <xf numFmtId="0" fontId="23" fillId="2" borderId="39" xfId="2" applyFont="1" applyFill="1" applyBorder="1" applyAlignment="1">
      <alignment horizontal="center" vertical="center"/>
    </xf>
    <xf numFmtId="0" fontId="23" fillId="2" borderId="21" xfId="2" applyFont="1" applyFill="1" applyBorder="1" applyAlignment="1">
      <alignment horizontal="center" vertical="center"/>
    </xf>
    <xf numFmtId="0" fontId="23" fillId="2" borderId="49" xfId="2" applyFont="1" applyFill="1" applyBorder="1" applyAlignment="1">
      <alignment horizontal="center" vertical="center"/>
    </xf>
    <xf numFmtId="183" fontId="15" fillId="0" borderId="30" xfId="2" applyNumberFormat="1" applyFont="1" applyBorder="1" applyAlignment="1">
      <alignment horizontal="center" vertical="center"/>
    </xf>
    <xf numFmtId="177" fontId="15" fillId="0" borderId="31" xfId="2" applyNumberFormat="1" applyFont="1" applyBorder="1" applyAlignment="1">
      <alignment horizontal="center" vertical="center"/>
    </xf>
    <xf numFmtId="177" fontId="15" fillId="0" borderId="32" xfId="2" applyNumberFormat="1" applyFont="1" applyBorder="1" applyAlignment="1">
      <alignment horizontal="center" vertical="center"/>
    </xf>
    <xf numFmtId="183" fontId="15" fillId="0" borderId="32" xfId="2" applyNumberFormat="1" applyFont="1" applyBorder="1" applyAlignment="1">
      <alignment horizontal="center" vertical="center"/>
    </xf>
    <xf numFmtId="183" fontId="15" fillId="5" borderId="46" xfId="2" applyNumberFormat="1" applyFont="1" applyFill="1" applyBorder="1" applyAlignment="1">
      <alignment horizontal="center" vertical="center"/>
    </xf>
    <xf numFmtId="177" fontId="15" fillId="5" borderId="47" xfId="2" applyNumberFormat="1" applyFont="1" applyFill="1" applyBorder="1" applyAlignment="1">
      <alignment horizontal="center" vertical="center"/>
    </xf>
    <xf numFmtId="177" fontId="15" fillId="5" borderId="48" xfId="2" applyNumberFormat="1" applyFont="1" applyFill="1" applyBorder="1" applyAlignment="1">
      <alignment horizontal="center" vertical="center"/>
    </xf>
    <xf numFmtId="177" fontId="15" fillId="5" borderId="46" xfId="2" applyNumberFormat="1" applyFont="1" applyFill="1" applyBorder="1" applyAlignment="1">
      <alignment horizontal="center" vertical="center"/>
    </xf>
    <xf numFmtId="183" fontId="15" fillId="5" borderId="48" xfId="2" applyNumberFormat="1" applyFont="1" applyFill="1" applyBorder="1" applyAlignment="1">
      <alignment horizontal="center" vertical="center"/>
    </xf>
    <xf numFmtId="0" fontId="24" fillId="2" borderId="33" xfId="2" applyFont="1" applyFill="1" applyBorder="1" applyAlignment="1">
      <alignment horizontal="center" vertical="center"/>
    </xf>
    <xf numFmtId="0" fontId="24" fillId="2" borderId="39" xfId="2" applyFont="1" applyFill="1" applyBorder="1" applyAlignment="1">
      <alignment horizontal="center" vertical="center" wrapText="1"/>
    </xf>
    <xf numFmtId="0" fontId="24" fillId="2" borderId="49" xfId="2" applyFont="1" applyFill="1" applyBorder="1" applyAlignment="1">
      <alignment horizontal="center" vertical="center" wrapText="1"/>
    </xf>
    <xf numFmtId="0" fontId="24" fillId="2" borderId="33" xfId="2" applyFont="1" applyFill="1" applyBorder="1" applyAlignment="1">
      <alignment horizontal="center" vertical="center" wrapText="1"/>
    </xf>
    <xf numFmtId="0" fontId="23" fillId="2" borderId="33" xfId="2" applyFont="1" applyFill="1" applyBorder="1" applyAlignment="1">
      <alignment horizontal="center" vertical="center" wrapText="1"/>
    </xf>
    <xf numFmtId="0" fontId="22" fillId="0" borderId="33" xfId="0" applyFont="1" applyBorder="1" applyAlignment="1">
      <alignment vertical="center" wrapText="1"/>
    </xf>
    <xf numFmtId="0" fontId="22" fillId="0" borderId="33" xfId="0" applyFont="1" applyBorder="1" applyAlignment="1">
      <alignment horizontal="center" vertical="center" wrapText="1"/>
    </xf>
    <xf numFmtId="0" fontId="22" fillId="0" borderId="33" xfId="2" applyFont="1" applyBorder="1" applyAlignment="1">
      <alignment horizontal="center" vertical="center"/>
    </xf>
    <xf numFmtId="0" fontId="22" fillId="0" borderId="30" xfId="2" applyFont="1" applyBorder="1" applyAlignment="1">
      <alignment horizontal="center" vertical="center"/>
    </xf>
    <xf numFmtId="0" fontId="22" fillId="0" borderId="30" xfId="0" applyFont="1" applyBorder="1" applyAlignment="1">
      <alignment vertical="center" wrapText="1"/>
    </xf>
    <xf numFmtId="0" fontId="22" fillId="0" borderId="31" xfId="0" applyFont="1" applyBorder="1" applyAlignment="1">
      <alignment vertical="center" wrapText="1"/>
    </xf>
    <xf numFmtId="0" fontId="22" fillId="0" borderId="32" xfId="0" applyFont="1" applyBorder="1" applyAlignment="1">
      <alignment vertical="center" wrapText="1"/>
    </xf>
    <xf numFmtId="0" fontId="96" fillId="0" borderId="82" xfId="0" applyFont="1" applyBorder="1" applyAlignment="1">
      <alignment vertical="center" wrapText="1"/>
    </xf>
    <xf numFmtId="0" fontId="93" fillId="0" borderId="149" xfId="0" applyFont="1" applyBorder="1"/>
    <xf numFmtId="0" fontId="93" fillId="0" borderId="64" xfId="0" applyFont="1" applyBorder="1"/>
    <xf numFmtId="0" fontId="93" fillId="0" borderId="64" xfId="0" applyFont="1" applyBorder="1" applyAlignment="1">
      <alignment vertical="center" wrapText="1"/>
    </xf>
    <xf numFmtId="0" fontId="93" fillId="0" borderId="149" xfId="0" applyFont="1" applyBorder="1" applyAlignment="1">
      <alignment vertical="center" wrapText="1"/>
    </xf>
    <xf numFmtId="0" fontId="96" fillId="0" borderId="82" xfId="0" applyFont="1" applyBorder="1" applyAlignment="1">
      <alignment horizontal="center" vertical="center" wrapText="1"/>
    </xf>
    <xf numFmtId="0" fontId="96" fillId="0" borderId="82" xfId="0" applyFont="1" applyBorder="1" applyAlignment="1">
      <alignment horizontal="center" vertical="center" shrinkToFit="1"/>
    </xf>
    <xf numFmtId="0" fontId="96" fillId="0" borderId="152" xfId="0" applyFont="1" applyBorder="1" applyAlignment="1">
      <alignment vertical="center" wrapText="1"/>
    </xf>
    <xf numFmtId="0" fontId="93" fillId="0" borderId="151" xfId="0" applyFont="1" applyBorder="1"/>
    <xf numFmtId="0" fontId="93" fillId="0" borderId="153" xfId="0" applyFont="1" applyBorder="1"/>
    <xf numFmtId="0" fontId="93" fillId="0" borderId="153" xfId="0" applyFont="1" applyBorder="1" applyAlignment="1">
      <alignment vertical="center" wrapText="1"/>
    </xf>
    <xf numFmtId="0" fontId="93" fillId="0" borderId="151" xfId="0" applyFont="1" applyBorder="1" applyAlignment="1">
      <alignment vertical="center" wrapText="1"/>
    </xf>
    <xf numFmtId="0" fontId="96" fillId="0" borderId="152" xfId="0" applyFont="1" applyBorder="1" applyAlignment="1">
      <alignment horizontal="center" vertical="center" wrapText="1"/>
    </xf>
    <xf numFmtId="0" fontId="96" fillId="0" borderId="152" xfId="0" applyFont="1" applyBorder="1" applyAlignment="1">
      <alignment horizontal="center" vertical="center" shrinkToFit="1"/>
    </xf>
    <xf numFmtId="0" fontId="29" fillId="0" borderId="21" xfId="2" applyFont="1" applyBorder="1" applyAlignment="1">
      <alignment vertical="center" shrinkToFit="1"/>
    </xf>
    <xf numFmtId="0" fontId="29" fillId="0" borderId="54" xfId="2" applyFont="1" applyBorder="1" applyAlignment="1">
      <alignment horizontal="center" vertical="center" shrinkToFit="1"/>
    </xf>
    <xf numFmtId="0" fontId="29" fillId="0" borderId="0" xfId="2" applyFont="1" applyBorder="1" applyAlignment="1">
      <alignment horizontal="center" vertical="center" shrinkToFit="1"/>
    </xf>
    <xf numFmtId="0" fontId="29" fillId="0" borderId="21" xfId="2" applyFont="1" applyBorder="1" applyAlignment="1">
      <alignment horizontal="center" vertical="center" shrinkToFit="1"/>
    </xf>
    <xf numFmtId="0" fontId="21" fillId="6" borderId="32" xfId="2" applyFont="1" applyFill="1" applyBorder="1" applyAlignment="1">
      <alignment horizontal="center" vertical="center"/>
    </xf>
    <xf numFmtId="0" fontId="21" fillId="6" borderId="33" xfId="2" applyFont="1" applyFill="1" applyBorder="1" applyAlignment="1">
      <alignment horizontal="center" vertical="center"/>
    </xf>
    <xf numFmtId="0" fontId="21" fillId="6" borderId="30" xfId="2" applyFont="1" applyFill="1" applyBorder="1" applyAlignment="1">
      <alignment horizontal="center" vertical="center"/>
    </xf>
    <xf numFmtId="0" fontId="29" fillId="0" borderId="30" xfId="2" applyFont="1" applyBorder="1" applyAlignment="1">
      <alignment horizontal="center" vertical="center" shrinkToFit="1"/>
    </xf>
    <xf numFmtId="0" fontId="29" fillId="0" borderId="31" xfId="2" applyFont="1" applyBorder="1" applyAlignment="1">
      <alignment horizontal="center" vertical="center" shrinkToFit="1"/>
    </xf>
    <xf numFmtId="0" fontId="29" fillId="0" borderId="49" xfId="2" applyFont="1" applyBorder="1" applyAlignment="1">
      <alignment vertical="center" shrinkToFit="1"/>
    </xf>
    <xf numFmtId="0" fontId="29" fillId="0" borderId="56" xfId="2" applyFont="1" applyBorder="1" applyAlignment="1">
      <alignment horizontal="center" vertical="center" shrinkToFit="1"/>
    </xf>
    <xf numFmtId="0" fontId="29" fillId="0" borderId="57" xfId="2" applyFont="1" applyBorder="1" applyAlignment="1">
      <alignment horizontal="center" vertical="center" shrinkToFit="1"/>
    </xf>
    <xf numFmtId="0" fontId="29" fillId="0" borderId="49" xfId="2" applyFont="1" applyBorder="1" applyAlignment="1">
      <alignment horizontal="center" vertical="center" shrinkToFit="1"/>
    </xf>
    <xf numFmtId="0" fontId="29" fillId="0" borderId="33" xfId="2" applyFont="1" applyBorder="1" applyAlignment="1">
      <alignment horizontal="center" vertical="center" shrinkToFit="1"/>
    </xf>
    <xf numFmtId="0" fontId="29" fillId="0" borderId="33" xfId="2" applyFont="1" applyBorder="1" applyAlignment="1">
      <alignment vertical="center" shrinkToFit="1"/>
    </xf>
    <xf numFmtId="0" fontId="34" fillId="8" borderId="0" xfId="4" applyFont="1" applyFill="1" applyAlignment="1">
      <alignment horizontal="center" vertical="center"/>
    </xf>
    <xf numFmtId="0" fontId="81" fillId="10" borderId="0" xfId="7" applyFont="1" applyFill="1" applyAlignment="1">
      <alignment horizontal="center" vertical="center" wrapText="1"/>
    </xf>
    <xf numFmtId="0" fontId="72" fillId="0" borderId="0" xfId="7" applyFont="1"/>
    <xf numFmtId="0" fontId="68" fillId="9" borderId="94" xfId="7" applyFont="1" applyFill="1" applyBorder="1" applyAlignment="1">
      <alignment vertical="center"/>
    </xf>
    <xf numFmtId="0" fontId="69" fillId="0" borderId="94" xfId="7" applyFont="1" applyBorder="1"/>
    <xf numFmtId="0" fontId="74" fillId="9" borderId="94" xfId="7" applyFont="1" applyFill="1" applyBorder="1" applyAlignment="1">
      <alignment vertical="center" wrapText="1"/>
    </xf>
    <xf numFmtId="0" fontId="75" fillId="9" borderId="94" xfId="7" applyFont="1" applyFill="1" applyBorder="1" applyAlignment="1">
      <alignment vertical="center" wrapText="1"/>
    </xf>
    <xf numFmtId="0" fontId="79" fillId="0" borderId="95" xfId="7" applyFont="1" applyBorder="1" applyAlignment="1">
      <alignment horizontal="left" vertical="center"/>
    </xf>
    <xf numFmtId="0" fontId="69" fillId="0" borderId="95" xfId="7" applyFont="1" applyBorder="1"/>
    <xf numFmtId="0" fontId="80" fillId="9" borderId="95" xfId="7" applyFont="1" applyFill="1" applyBorder="1" applyAlignment="1">
      <alignment vertical="center"/>
    </xf>
    <xf numFmtId="0" fontId="80" fillId="0" borderId="95" xfId="7" applyFont="1" applyBorder="1" applyAlignment="1">
      <alignment horizontal="left" vertical="center"/>
    </xf>
    <xf numFmtId="0" fontId="82" fillId="11" borderId="96" xfId="7" applyFont="1" applyFill="1" applyBorder="1" applyAlignment="1">
      <alignment horizontal="center" vertical="center"/>
    </xf>
    <xf numFmtId="0" fontId="82" fillId="12" borderId="96" xfId="7" applyFont="1" applyFill="1" applyBorder="1" applyAlignment="1">
      <alignment horizontal="center" vertical="center"/>
    </xf>
    <xf numFmtId="0" fontId="82" fillId="13" borderId="96" xfId="7" applyFont="1" applyFill="1" applyBorder="1" applyAlignment="1">
      <alignment horizontal="center" vertical="center"/>
    </xf>
    <xf numFmtId="0" fontId="82" fillId="14" borderId="96" xfId="7" applyFont="1" applyFill="1" applyBorder="1" applyAlignment="1">
      <alignment horizontal="center" vertical="center"/>
    </xf>
    <xf numFmtId="0" fontId="69" fillId="0" borderId="97" xfId="7" applyFont="1" applyBorder="1"/>
    <xf numFmtId="0" fontId="82" fillId="15" borderId="98" xfId="7" applyFont="1" applyFill="1" applyBorder="1" applyAlignment="1">
      <alignment horizontal="center" vertical="center"/>
    </xf>
    <xf numFmtId="0" fontId="69" fillId="0" borderId="99" xfId="7" applyFont="1" applyBorder="1"/>
    <xf numFmtId="0" fontId="69" fillId="0" borderId="100" xfId="7" applyFont="1" applyBorder="1"/>
    <xf numFmtId="0" fontId="82" fillId="16" borderId="98" xfId="7" applyFont="1" applyFill="1" applyBorder="1" applyAlignment="1">
      <alignment horizontal="center" vertical="center"/>
    </xf>
    <xf numFmtId="0" fontId="82" fillId="18" borderId="98" xfId="7" applyFont="1" applyFill="1" applyBorder="1" applyAlignment="1">
      <alignment horizontal="center" vertical="center"/>
    </xf>
    <xf numFmtId="0" fontId="82" fillId="17" borderId="98" xfId="7" applyFont="1" applyFill="1" applyBorder="1" applyAlignment="1">
      <alignment horizontal="center" vertical="center"/>
    </xf>
  </cellXfs>
  <cellStyles count="10">
    <cellStyle name="Normal" xfId="9" xr:uid="{371A7F6C-29D5-4871-A558-AD77EC8E3AD4}"/>
    <cellStyle name="백분율 2" xfId="6" xr:uid="{CD061B69-9049-4C8A-BEB6-860496E6BD3C}"/>
    <cellStyle name="쉼표 [0] 2" xfId="3" xr:uid="{4A0A5779-8DFD-4269-BC94-20DA723D9B79}"/>
    <cellStyle name="표준" xfId="0" builtinId="0"/>
    <cellStyle name="표준 2" xfId="8" xr:uid="{6C06BE51-EDA1-4F74-9FEB-75EE6C16C497}"/>
    <cellStyle name="표준 2 2" xfId="2" xr:uid="{D085459A-9FF4-45B1-98D0-6858D7458C04}"/>
    <cellStyle name="표준 2 3" xfId="7" xr:uid="{056AD437-16D1-4952-9F8D-1812041DB1A7}"/>
    <cellStyle name="표준 3" xfId="1" xr:uid="{442B1AFA-0726-4249-9154-BF58D6ED2952}"/>
    <cellStyle name="표준 3 2" xfId="4" xr:uid="{671C25D2-D31C-45B0-B1BE-BE38F18CB441}"/>
    <cellStyle name="표준 4" xfId="5" xr:uid="{132EFA96-2E31-4A97-A88F-D6342BCF9B4E}"/>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Structure" Target="richData/rdrichvaluestructur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microsoft.com/office/2022/10/relationships/richValueRel" Target="richData/richValueRel.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17/06/relationships/rdRichValue" Target="richData/rdrichvalue.xml"/></Relationships>
</file>

<file path=xl/richData/_rels/richValueRel.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richData/rdRichValueTypes.xml><?xml version="1.0" encoding="utf-8"?>
<rvTypesInfo xmlns="http://schemas.microsoft.com/office/spreadsheetml/2017/richdata2">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9">
  <rv s="0">
    <v>0</v>
    <v>5</v>
  </rv>
  <rv s="0">
    <v>1</v>
    <v>5</v>
  </rv>
  <rv s="0">
    <v>2</v>
    <v>5</v>
  </rv>
  <rv s="0">
    <v>3</v>
    <v>5</v>
  </rv>
  <rv s="0">
    <v>4</v>
    <v>5</v>
  </rv>
  <rv s="0">
    <v>5</v>
    <v>5</v>
  </rv>
  <rv s="0">
    <v>6</v>
    <v>5</v>
  </rv>
  <rv s="0">
    <v>7</v>
    <v>5</v>
  </rv>
  <rv s="0">
    <v>8</v>
    <v>5</v>
  </rv>
  <rv s="0">
    <v>9</v>
    <v>5</v>
  </rv>
  <rv s="0">
    <v>10</v>
    <v>5</v>
  </rv>
  <rv s="0">
    <v>11</v>
    <v>5</v>
  </rv>
  <rv s="0">
    <v>12</v>
    <v>5</v>
  </rv>
  <rv s="0">
    <v>13</v>
    <v>5</v>
  </rv>
  <rv s="0">
    <v>14</v>
    <v>5</v>
  </rv>
  <rv s="0">
    <v>15</v>
    <v>5</v>
  </rv>
  <rv s="0">
    <v>16</v>
    <v>5</v>
  </rv>
  <rv s="0">
    <v>17</v>
    <v>5</v>
  </rv>
  <rv s="0">
    <v>18</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el r:id="rId13"/>
  <rel r:id="rId14"/>
  <rel r:id="rId15"/>
  <rel r:id="rId16"/>
  <rel r:id="rId17"/>
  <rel r:id="rId18"/>
  <rel r:id="rId19"/>
</richValueRel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88A74-E80E-435A-A360-5DCB16FB2526}">
  <dimension ref="B2:I17"/>
  <sheetViews>
    <sheetView showGridLines="0" workbookViewId="0">
      <selection activeCell="E8" sqref="E8"/>
    </sheetView>
  </sheetViews>
  <sheetFormatPr defaultColWidth="8.77734375" defaultRowHeight="16.5"/>
  <cols>
    <col min="1" max="1" width="1.21875" style="271" customWidth="1"/>
    <col min="2" max="2" width="3.44140625" style="271" customWidth="1"/>
    <col min="3" max="3" width="14.44140625" style="271" bestFit="1" customWidth="1"/>
    <col min="4" max="6" width="37.44140625" style="271" customWidth="1"/>
    <col min="7" max="7" width="46.88671875" style="271" customWidth="1"/>
    <col min="8" max="8" width="19.44140625" style="271" customWidth="1"/>
    <col min="9" max="9" width="3.88671875" style="271" customWidth="1"/>
    <col min="10" max="16384" width="8.77734375" style="271"/>
  </cols>
  <sheetData>
    <row r="2" spans="2:9">
      <c r="B2" s="448" t="s">
        <v>1844</v>
      </c>
      <c r="C2" s="448"/>
      <c r="D2" s="448"/>
      <c r="E2" s="448"/>
      <c r="F2" s="448"/>
      <c r="G2" s="448"/>
      <c r="H2" s="448"/>
      <c r="I2" s="448"/>
    </row>
    <row r="3" spans="2:9">
      <c r="B3" s="272"/>
      <c r="I3" s="273"/>
    </row>
    <row r="4" spans="2:9">
      <c r="B4" s="272"/>
      <c r="I4" s="273"/>
    </row>
    <row r="5" spans="2:9" ht="17.25" thickBot="1">
      <c r="B5" s="272"/>
      <c r="C5" s="274" t="s">
        <v>1808</v>
      </c>
      <c r="D5" s="275" t="s">
        <v>1809</v>
      </c>
      <c r="E5" s="276" t="s">
        <v>1810</v>
      </c>
      <c r="F5" s="277" t="s">
        <v>1811</v>
      </c>
      <c r="G5" s="277" t="s">
        <v>1812</v>
      </c>
      <c r="H5" s="275" t="s">
        <v>1813</v>
      </c>
      <c r="I5" s="273"/>
    </row>
    <row r="6" spans="2:9">
      <c r="B6" s="272"/>
      <c r="C6" s="278">
        <v>46188</v>
      </c>
      <c r="D6" s="449" t="s">
        <v>1814</v>
      </c>
      <c r="E6" s="450"/>
      <c r="F6" s="450"/>
      <c r="G6" s="451"/>
      <c r="H6" s="279" t="s">
        <v>1815</v>
      </c>
      <c r="I6" s="273"/>
    </row>
    <row r="7" spans="2:9">
      <c r="B7" s="272"/>
      <c r="C7" s="280">
        <f>C6+4</f>
        <v>46192</v>
      </c>
      <c r="D7" s="281" t="s">
        <v>1816</v>
      </c>
      <c r="E7" s="282" t="s">
        <v>1817</v>
      </c>
      <c r="F7" s="283" t="s">
        <v>1818</v>
      </c>
      <c r="G7" s="283" t="s">
        <v>1819</v>
      </c>
      <c r="H7" s="284"/>
      <c r="I7" s="273"/>
    </row>
    <row r="8" spans="2:9">
      <c r="B8" s="272"/>
      <c r="C8" s="280">
        <f>C7+1+2</f>
        <v>46195</v>
      </c>
      <c r="D8" s="281" t="s">
        <v>1820</v>
      </c>
      <c r="E8" s="282" t="s">
        <v>1821</v>
      </c>
      <c r="F8" s="283" t="s">
        <v>1822</v>
      </c>
      <c r="G8" s="283" t="s">
        <v>1823</v>
      </c>
      <c r="H8" s="284"/>
      <c r="I8" s="273"/>
    </row>
    <row r="9" spans="2:9">
      <c r="B9" s="272"/>
      <c r="C9" s="280">
        <f>C8+1</f>
        <v>46196</v>
      </c>
      <c r="D9" s="281" t="s">
        <v>1824</v>
      </c>
      <c r="E9" s="282" t="s">
        <v>1824</v>
      </c>
      <c r="F9" s="283" t="s">
        <v>1825</v>
      </c>
      <c r="G9" s="283" t="s">
        <v>1826</v>
      </c>
      <c r="H9" s="284"/>
      <c r="I9" s="273"/>
    </row>
    <row r="10" spans="2:9">
      <c r="B10" s="272"/>
      <c r="C10" s="280">
        <f>C9+1</f>
        <v>46197</v>
      </c>
      <c r="D10" s="281" t="s">
        <v>1827</v>
      </c>
      <c r="E10" s="282" t="s">
        <v>1827</v>
      </c>
      <c r="F10" s="283" t="s">
        <v>1828</v>
      </c>
      <c r="G10" s="283" t="s">
        <v>1829</v>
      </c>
      <c r="H10" s="284"/>
      <c r="I10" s="273"/>
    </row>
    <row r="11" spans="2:9">
      <c r="B11" s="272"/>
      <c r="C11" s="280">
        <f>C10+1</f>
        <v>46198</v>
      </c>
      <c r="D11" s="281"/>
      <c r="E11" s="282"/>
      <c r="F11" s="283" t="s">
        <v>1830</v>
      </c>
      <c r="G11" s="283" t="s">
        <v>1831</v>
      </c>
      <c r="H11" s="284"/>
      <c r="I11" s="273"/>
    </row>
    <row r="12" spans="2:9">
      <c r="B12" s="272"/>
      <c r="C12" s="280">
        <v>46204</v>
      </c>
      <c r="D12" s="281" t="s">
        <v>1832</v>
      </c>
      <c r="E12" s="282" t="s">
        <v>1832</v>
      </c>
      <c r="F12" s="283" t="s">
        <v>1833</v>
      </c>
      <c r="G12" s="283" t="s">
        <v>1834</v>
      </c>
      <c r="H12" s="284"/>
      <c r="I12" s="273"/>
    </row>
    <row r="13" spans="2:9">
      <c r="B13" s="272"/>
      <c r="C13" s="280">
        <f>C12+1</f>
        <v>46205</v>
      </c>
      <c r="D13" s="281" t="s">
        <v>1835</v>
      </c>
      <c r="E13" s="282" t="s">
        <v>1835</v>
      </c>
      <c r="F13" s="283" t="s">
        <v>1835</v>
      </c>
      <c r="G13" s="283" t="s">
        <v>1835</v>
      </c>
      <c r="H13" s="284"/>
      <c r="I13" s="273"/>
    </row>
    <row r="14" spans="2:9">
      <c r="B14" s="272"/>
      <c r="C14" s="280">
        <v>46206</v>
      </c>
      <c r="D14" s="281" t="s">
        <v>1836</v>
      </c>
      <c r="E14" s="282" t="s">
        <v>1836</v>
      </c>
      <c r="F14" s="283" t="s">
        <v>1837</v>
      </c>
      <c r="G14" s="283" t="s">
        <v>1837</v>
      </c>
      <c r="H14" s="284"/>
      <c r="I14" s="273"/>
    </row>
    <row r="15" spans="2:9">
      <c r="B15" s="272"/>
      <c r="C15" s="285"/>
      <c r="D15" s="281"/>
      <c r="E15" s="282"/>
      <c r="F15" s="283"/>
      <c r="G15" s="283" t="s">
        <v>1838</v>
      </c>
      <c r="H15" s="284"/>
      <c r="I15" s="273"/>
    </row>
    <row r="16" spans="2:9">
      <c r="B16" s="272"/>
      <c r="C16" s="285" t="s">
        <v>1839</v>
      </c>
      <c r="D16" s="452" t="s">
        <v>1840</v>
      </c>
      <c r="E16" s="453"/>
      <c r="F16" s="453"/>
      <c r="G16" s="453"/>
      <c r="H16" s="286"/>
      <c r="I16" s="273"/>
    </row>
    <row r="17" spans="2:9">
      <c r="B17" s="287"/>
      <c r="C17" s="285" t="s">
        <v>1842</v>
      </c>
      <c r="D17" s="454" t="s">
        <v>1843</v>
      </c>
      <c r="E17" s="455"/>
      <c r="F17" s="455"/>
      <c r="G17" s="455"/>
      <c r="H17" s="286" t="s">
        <v>1841</v>
      </c>
      <c r="I17" s="288"/>
    </row>
  </sheetData>
  <mergeCells count="4">
    <mergeCell ref="B2:I2"/>
    <mergeCell ref="D6:G6"/>
    <mergeCell ref="D16:G16"/>
    <mergeCell ref="D17:G17"/>
  </mergeCells>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DBBD1-0C39-46BA-ADF1-196CC29C3CB2}">
  <dimension ref="B1:AF39"/>
  <sheetViews>
    <sheetView showGridLines="0" workbookViewId="0">
      <pane xSplit="2" ySplit="7" topLeftCell="C8" activePane="bottomRight" state="frozen"/>
      <selection pane="topRight" activeCell="C1" sqref="C1"/>
      <selection pane="bottomLeft" activeCell="A8" sqref="A8"/>
      <selection pane="bottomRight" activeCell="H12" sqref="H12:H15"/>
    </sheetView>
  </sheetViews>
  <sheetFormatPr defaultColWidth="8.77734375" defaultRowHeight="12"/>
  <cols>
    <col min="1" max="1" width="1.33203125" style="1" customWidth="1"/>
    <col min="2" max="2" width="10" style="1" customWidth="1"/>
    <col min="3" max="3" width="3.44140625" style="1" customWidth="1"/>
    <col min="4" max="4" width="15.88671875" style="1" customWidth="1"/>
    <col min="5" max="5" width="7.44140625" style="1" bestFit="1" customWidth="1"/>
    <col min="6" max="6" width="8.44140625" style="1" bestFit="1" customWidth="1"/>
    <col min="7" max="7" width="15.21875" style="1" bestFit="1" customWidth="1"/>
    <col min="8" max="8" width="11.77734375" style="1" customWidth="1"/>
    <col min="9" max="9" width="14.88671875" style="1" customWidth="1"/>
    <col min="10" max="10" width="9" style="1" bestFit="1" customWidth="1"/>
    <col min="11" max="11" width="8.88671875" style="1" customWidth="1"/>
    <col min="12" max="12" width="9.44140625" style="1" customWidth="1"/>
    <col min="13" max="13" width="12.109375" style="1" customWidth="1"/>
    <col min="14" max="15" width="7.44140625" style="2" bestFit="1" customWidth="1"/>
    <col min="16" max="32" width="5.5546875" style="1" customWidth="1"/>
    <col min="33" max="16384" width="8.77734375" style="1"/>
  </cols>
  <sheetData>
    <row r="1" spans="2:32">
      <c r="B1" s="18"/>
    </row>
    <row r="3" spans="2:32" ht="16.5">
      <c r="B3" s="6" t="s">
        <v>0</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row>
    <row r="5" spans="2:32" ht="12" customHeight="1">
      <c r="B5" s="10"/>
      <c r="C5" s="10"/>
      <c r="E5" s="10"/>
      <c r="F5" s="10"/>
      <c r="G5" s="10"/>
      <c r="H5" s="10"/>
      <c r="I5" s="10"/>
      <c r="J5" s="10"/>
    </row>
    <row r="6" spans="2:32" ht="12" customHeight="1">
      <c r="B6" s="462" t="s">
        <v>34</v>
      </c>
      <c r="C6" s="14"/>
      <c r="D6" s="19" t="s">
        <v>1</v>
      </c>
      <c r="E6" s="20"/>
      <c r="F6" s="20"/>
      <c r="G6" s="20"/>
      <c r="H6" s="20"/>
      <c r="I6" s="21"/>
      <c r="J6" s="464" t="s">
        <v>2</v>
      </c>
      <c r="K6" s="465"/>
      <c r="L6" s="3" t="s">
        <v>38</v>
      </c>
      <c r="M6" s="464" t="s">
        <v>3</v>
      </c>
      <c r="N6" s="474"/>
      <c r="O6" s="465"/>
      <c r="P6" s="8" t="s">
        <v>33</v>
      </c>
      <c r="Q6" s="9"/>
      <c r="R6" s="464" t="s">
        <v>32</v>
      </c>
      <c r="S6" s="474"/>
      <c r="T6" s="474"/>
      <c r="U6" s="474"/>
      <c r="V6" s="474"/>
      <c r="W6" s="474"/>
      <c r="X6" s="474"/>
      <c r="Y6" s="474"/>
      <c r="Z6" s="474"/>
      <c r="AA6" s="474"/>
      <c r="AB6" s="474"/>
      <c r="AC6" s="465"/>
      <c r="AD6" s="7" t="s">
        <v>31</v>
      </c>
      <c r="AE6" s="7"/>
      <c r="AF6" s="7"/>
    </row>
    <row r="7" spans="2:32" ht="12" customHeight="1" thickBot="1">
      <c r="B7" s="463"/>
      <c r="C7" s="15" t="s">
        <v>35</v>
      </c>
      <c r="D7" s="16" t="s">
        <v>4</v>
      </c>
      <c r="E7" s="11" t="s">
        <v>30</v>
      </c>
      <c r="F7" s="11" t="s">
        <v>5</v>
      </c>
      <c r="G7" s="11" t="s">
        <v>6</v>
      </c>
      <c r="H7" s="11" t="s">
        <v>7</v>
      </c>
      <c r="I7" s="11" t="s">
        <v>8</v>
      </c>
      <c r="J7" s="4" t="s">
        <v>9</v>
      </c>
      <c r="K7" s="4" t="s">
        <v>10</v>
      </c>
      <c r="L7" s="4" t="s">
        <v>39</v>
      </c>
      <c r="M7" s="17" t="s">
        <v>36</v>
      </c>
      <c r="N7" s="5" t="s">
        <v>11</v>
      </c>
      <c r="O7" s="5" t="s">
        <v>12</v>
      </c>
      <c r="P7" s="12" t="s">
        <v>13</v>
      </c>
      <c r="Q7" s="12" t="s">
        <v>14</v>
      </c>
      <c r="R7" s="12" t="s">
        <v>15</v>
      </c>
      <c r="S7" s="12" t="s">
        <v>16</v>
      </c>
      <c r="T7" s="12" t="s">
        <v>17</v>
      </c>
      <c r="U7" s="12" t="s">
        <v>18</v>
      </c>
      <c r="V7" s="12" t="s">
        <v>19</v>
      </c>
      <c r="W7" s="12" t="s">
        <v>20</v>
      </c>
      <c r="X7" s="12" t="s">
        <v>21</v>
      </c>
      <c r="Y7" s="12" t="s">
        <v>22</v>
      </c>
      <c r="Z7" s="12" t="s">
        <v>23</v>
      </c>
      <c r="AA7" s="13" t="s">
        <v>24</v>
      </c>
      <c r="AB7" s="13" t="s">
        <v>25</v>
      </c>
      <c r="AC7" s="13" t="s">
        <v>26</v>
      </c>
      <c r="AD7" s="13" t="s">
        <v>27</v>
      </c>
      <c r="AE7" s="13" t="s">
        <v>28</v>
      </c>
      <c r="AF7" s="13" t="s">
        <v>29</v>
      </c>
    </row>
    <row r="8" spans="2:32" s="18" customFormat="1" ht="12.75" thickTop="1">
      <c r="B8" s="319" t="s">
        <v>1877</v>
      </c>
      <c r="C8" s="466">
        <v>1</v>
      </c>
      <c r="D8" s="470" t="s">
        <v>1846</v>
      </c>
      <c r="E8" s="470" t="s">
        <v>1847</v>
      </c>
      <c r="F8" s="470" t="s">
        <v>1946</v>
      </c>
      <c r="G8" s="470" t="s">
        <v>1848</v>
      </c>
      <c r="H8" s="470" t="s">
        <v>1947</v>
      </c>
      <c r="I8" s="470" t="s">
        <v>1948</v>
      </c>
      <c r="J8" s="475" t="s">
        <v>1932</v>
      </c>
      <c r="K8" s="475"/>
      <c r="L8" s="470"/>
      <c r="M8" s="320" t="s">
        <v>1874</v>
      </c>
      <c r="N8" s="297" t="s">
        <v>1880</v>
      </c>
      <c r="O8" s="297" t="s">
        <v>1881</v>
      </c>
      <c r="P8" s="321" t="s">
        <v>1882</v>
      </c>
      <c r="Q8" s="321" t="s">
        <v>1882</v>
      </c>
      <c r="R8" s="322" t="s">
        <v>1882</v>
      </c>
      <c r="S8" s="322" t="s">
        <v>1882</v>
      </c>
      <c r="T8" s="322" t="s">
        <v>1883</v>
      </c>
      <c r="U8" s="322" t="s">
        <v>1884</v>
      </c>
      <c r="V8" s="322" t="s">
        <v>1884</v>
      </c>
      <c r="W8" s="322" t="s">
        <v>1884</v>
      </c>
      <c r="X8" s="322" t="s">
        <v>1884</v>
      </c>
      <c r="Y8" s="322" t="s">
        <v>1884</v>
      </c>
      <c r="Z8" s="322" t="s">
        <v>1884</v>
      </c>
      <c r="AA8" s="297" t="s">
        <v>1884</v>
      </c>
      <c r="AB8" s="297" t="s">
        <v>1883</v>
      </c>
      <c r="AC8" s="300" t="s">
        <v>1882</v>
      </c>
      <c r="AD8" s="300" t="s">
        <v>1882</v>
      </c>
      <c r="AE8" s="300" t="s">
        <v>1882</v>
      </c>
      <c r="AF8" s="323" t="s">
        <v>1882</v>
      </c>
    </row>
    <row r="9" spans="2:32" s="18" customFormat="1" ht="28.9" customHeight="1">
      <c r="B9" s="324"/>
      <c r="C9" s="467"/>
      <c r="D9" s="471"/>
      <c r="E9" s="471"/>
      <c r="F9" s="471"/>
      <c r="G9" s="471"/>
      <c r="H9" s="471"/>
      <c r="I9" s="471"/>
      <c r="J9" s="460"/>
      <c r="K9" s="460"/>
      <c r="L9" s="471"/>
      <c r="M9" s="325" t="s">
        <v>1885</v>
      </c>
      <c r="N9" s="326" t="s">
        <v>1880</v>
      </c>
      <c r="O9" s="326" t="s">
        <v>1880</v>
      </c>
      <c r="P9" s="327" t="s">
        <v>1882</v>
      </c>
      <c r="Q9" s="327" t="s">
        <v>1882</v>
      </c>
      <c r="R9" s="327" t="s">
        <v>1882</v>
      </c>
      <c r="S9" s="327" t="s">
        <v>1882</v>
      </c>
      <c r="T9" s="328" t="s">
        <v>1883</v>
      </c>
      <c r="U9" s="328" t="s">
        <v>1882</v>
      </c>
      <c r="V9" s="328" t="s">
        <v>1882</v>
      </c>
      <c r="W9" s="328" t="s">
        <v>1882</v>
      </c>
      <c r="X9" s="328" t="s">
        <v>1882</v>
      </c>
      <c r="Y9" s="328" t="s">
        <v>1882</v>
      </c>
      <c r="Z9" s="328" t="s">
        <v>1882</v>
      </c>
      <c r="AA9" s="329" t="s">
        <v>1882</v>
      </c>
      <c r="AB9" s="329" t="s">
        <v>1882</v>
      </c>
      <c r="AC9" s="326" t="s">
        <v>1882</v>
      </c>
      <c r="AD9" s="326" t="s">
        <v>1882</v>
      </c>
      <c r="AE9" s="326" t="s">
        <v>1882</v>
      </c>
      <c r="AF9" s="330" t="s">
        <v>1882</v>
      </c>
    </row>
    <row r="10" spans="2:32" s="18" customFormat="1" ht="36">
      <c r="B10" s="324"/>
      <c r="C10" s="467"/>
      <c r="D10" s="471"/>
      <c r="E10" s="471"/>
      <c r="F10" s="471"/>
      <c r="G10" s="471"/>
      <c r="H10" s="471"/>
      <c r="I10" s="471"/>
      <c r="J10" s="460"/>
      <c r="K10" s="460"/>
      <c r="L10" s="471"/>
      <c r="M10" s="298" t="s">
        <v>1886</v>
      </c>
      <c r="N10" s="299" t="s">
        <v>1887</v>
      </c>
      <c r="O10" s="299" t="s">
        <v>1887</v>
      </c>
      <c r="P10" s="331" t="s">
        <v>1882</v>
      </c>
      <c r="Q10" s="331" t="s">
        <v>1882</v>
      </c>
      <c r="R10" s="331" t="s">
        <v>1882</v>
      </c>
      <c r="S10" s="331" t="s">
        <v>1882</v>
      </c>
      <c r="T10" s="332" t="s">
        <v>1882</v>
      </c>
      <c r="U10" s="332" t="s">
        <v>1883</v>
      </c>
      <c r="V10" s="332" t="s">
        <v>1882</v>
      </c>
      <c r="W10" s="332" t="s">
        <v>1882</v>
      </c>
      <c r="X10" s="332" t="s">
        <v>1882</v>
      </c>
      <c r="Y10" s="332" t="s">
        <v>1882</v>
      </c>
      <c r="Z10" s="332" t="s">
        <v>1882</v>
      </c>
      <c r="AA10" s="304" t="s">
        <v>1882</v>
      </c>
      <c r="AB10" s="304" t="s">
        <v>1882</v>
      </c>
      <c r="AC10" s="299" t="s">
        <v>1882</v>
      </c>
      <c r="AD10" s="299" t="s">
        <v>1882</v>
      </c>
      <c r="AE10" s="299" t="s">
        <v>1882</v>
      </c>
      <c r="AF10" s="333" t="s">
        <v>1882</v>
      </c>
    </row>
    <row r="11" spans="2:32" s="18" customFormat="1" ht="36">
      <c r="B11" s="324"/>
      <c r="C11" s="468"/>
      <c r="D11" s="472"/>
      <c r="E11" s="472"/>
      <c r="F11" s="472"/>
      <c r="G11" s="472"/>
      <c r="H11" s="472"/>
      <c r="I11" s="472"/>
      <c r="J11" s="461"/>
      <c r="K11" s="461"/>
      <c r="L11" s="472"/>
      <c r="M11" s="308" t="s">
        <v>1888</v>
      </c>
      <c r="N11" s="309" t="s">
        <v>1889</v>
      </c>
      <c r="O11" s="309" t="s">
        <v>1881</v>
      </c>
      <c r="P11" s="334" t="s">
        <v>1882</v>
      </c>
      <c r="Q11" s="334" t="s">
        <v>1882</v>
      </c>
      <c r="R11" s="334" t="s">
        <v>1882</v>
      </c>
      <c r="S11" s="334" t="s">
        <v>1882</v>
      </c>
      <c r="T11" s="335" t="s">
        <v>1882</v>
      </c>
      <c r="U11" s="335" t="s">
        <v>1882</v>
      </c>
      <c r="V11" s="335" t="s">
        <v>1882</v>
      </c>
      <c r="W11" s="335" t="s">
        <v>1882</v>
      </c>
      <c r="X11" s="335" t="s">
        <v>1882</v>
      </c>
      <c r="Y11" s="335" t="s">
        <v>1882</v>
      </c>
      <c r="Z11" s="335" t="s">
        <v>1883</v>
      </c>
      <c r="AA11" s="336" t="s">
        <v>1884</v>
      </c>
      <c r="AB11" s="336" t="s">
        <v>1883</v>
      </c>
      <c r="AC11" s="309" t="s">
        <v>1882</v>
      </c>
      <c r="AD11" s="309" t="s">
        <v>1882</v>
      </c>
      <c r="AE11" s="309" t="s">
        <v>1882</v>
      </c>
      <c r="AF11" s="318" t="s">
        <v>1882</v>
      </c>
    </row>
    <row r="12" spans="2:32">
      <c r="B12" s="337" t="s">
        <v>1876</v>
      </c>
      <c r="C12" s="469">
        <v>2</v>
      </c>
      <c r="D12" s="473" t="s">
        <v>1849</v>
      </c>
      <c r="E12" s="473" t="s">
        <v>1850</v>
      </c>
      <c r="F12" s="473" t="s">
        <v>1949</v>
      </c>
      <c r="G12" s="473" t="s">
        <v>1938</v>
      </c>
      <c r="H12" s="473" t="s">
        <v>1950</v>
      </c>
      <c r="I12" s="473" t="s">
        <v>1951</v>
      </c>
      <c r="J12" s="459" t="s">
        <v>1932</v>
      </c>
      <c r="K12" s="459"/>
      <c r="L12" s="473"/>
      <c r="M12" s="305" t="s">
        <v>1874</v>
      </c>
      <c r="N12" s="307" t="s">
        <v>1890</v>
      </c>
      <c r="O12" s="307" t="s">
        <v>1891</v>
      </c>
      <c r="P12" s="338" t="s">
        <v>1882</v>
      </c>
      <c r="Q12" s="338" t="s">
        <v>1882</v>
      </c>
      <c r="R12" s="339" t="s">
        <v>1883</v>
      </c>
      <c r="S12" s="339" t="s">
        <v>1884</v>
      </c>
      <c r="T12" s="339" t="s">
        <v>1884</v>
      </c>
      <c r="U12" s="339" t="s">
        <v>1884</v>
      </c>
      <c r="V12" s="339" t="s">
        <v>1884</v>
      </c>
      <c r="W12" s="339" t="s">
        <v>1884</v>
      </c>
      <c r="X12" s="339" t="s">
        <v>1883</v>
      </c>
      <c r="Y12" s="338" t="s">
        <v>1882</v>
      </c>
      <c r="Z12" s="338" t="s">
        <v>1882</v>
      </c>
      <c r="AA12" s="306" t="s">
        <v>1882</v>
      </c>
      <c r="AB12" s="306" t="s">
        <v>1882</v>
      </c>
      <c r="AC12" s="306" t="s">
        <v>1882</v>
      </c>
      <c r="AD12" s="306" t="s">
        <v>1882</v>
      </c>
      <c r="AE12" s="306" t="s">
        <v>1882</v>
      </c>
      <c r="AF12" s="340" t="s">
        <v>1882</v>
      </c>
    </row>
    <row r="13" spans="2:32" ht="36">
      <c r="B13" s="324"/>
      <c r="C13" s="467"/>
      <c r="D13" s="471"/>
      <c r="E13" s="471"/>
      <c r="F13" s="471"/>
      <c r="G13" s="471"/>
      <c r="H13" s="471"/>
      <c r="I13" s="471"/>
      <c r="J13" s="460"/>
      <c r="K13" s="460"/>
      <c r="L13" s="471"/>
      <c r="M13" s="298" t="s">
        <v>1892</v>
      </c>
      <c r="N13" s="299" t="s">
        <v>1890</v>
      </c>
      <c r="O13" s="299" t="s">
        <v>1880</v>
      </c>
      <c r="P13" s="331" t="s">
        <v>1882</v>
      </c>
      <c r="Q13" s="331" t="s">
        <v>1882</v>
      </c>
      <c r="R13" s="332" t="s">
        <v>1883</v>
      </c>
      <c r="S13" s="332" t="s">
        <v>1884</v>
      </c>
      <c r="T13" s="332" t="s">
        <v>1883</v>
      </c>
      <c r="U13" s="332" t="s">
        <v>1882</v>
      </c>
      <c r="V13" s="332" t="s">
        <v>1882</v>
      </c>
      <c r="W13" s="332" t="s">
        <v>1882</v>
      </c>
      <c r="X13" s="332" t="s">
        <v>1882</v>
      </c>
      <c r="Y13" s="331" t="s">
        <v>1882</v>
      </c>
      <c r="Z13" s="331" t="s">
        <v>1882</v>
      </c>
      <c r="AA13" s="299" t="s">
        <v>1882</v>
      </c>
      <c r="AB13" s="299" t="s">
        <v>1882</v>
      </c>
      <c r="AC13" s="299" t="s">
        <v>1882</v>
      </c>
      <c r="AD13" s="299" t="s">
        <v>1882</v>
      </c>
      <c r="AE13" s="299" t="s">
        <v>1882</v>
      </c>
      <c r="AF13" s="333" t="s">
        <v>1882</v>
      </c>
    </row>
    <row r="14" spans="2:32" ht="48">
      <c r="B14" s="324"/>
      <c r="C14" s="467"/>
      <c r="D14" s="471"/>
      <c r="E14" s="471"/>
      <c r="F14" s="471"/>
      <c r="G14" s="471"/>
      <c r="H14" s="471"/>
      <c r="I14" s="471"/>
      <c r="J14" s="460"/>
      <c r="K14" s="460"/>
      <c r="L14" s="471"/>
      <c r="M14" s="305" t="s">
        <v>1939</v>
      </c>
      <c r="N14" s="306" t="s">
        <v>1880</v>
      </c>
      <c r="O14" s="306" t="s">
        <v>1887</v>
      </c>
      <c r="P14" s="338" t="s">
        <v>1882</v>
      </c>
      <c r="Q14" s="338" t="s">
        <v>1882</v>
      </c>
      <c r="R14" s="339" t="s">
        <v>1882</v>
      </c>
      <c r="S14" s="339" t="s">
        <v>1882</v>
      </c>
      <c r="T14" s="339" t="s">
        <v>1883</v>
      </c>
      <c r="U14" s="339" t="s">
        <v>1883</v>
      </c>
      <c r="V14" s="339" t="s">
        <v>1882</v>
      </c>
      <c r="W14" s="339" t="s">
        <v>1882</v>
      </c>
      <c r="X14" s="339" t="s">
        <v>1882</v>
      </c>
      <c r="Y14" s="338" t="s">
        <v>1882</v>
      </c>
      <c r="Z14" s="338" t="s">
        <v>1882</v>
      </c>
      <c r="AA14" s="306" t="s">
        <v>1882</v>
      </c>
      <c r="AB14" s="306" t="s">
        <v>1882</v>
      </c>
      <c r="AC14" s="306" t="s">
        <v>1882</v>
      </c>
      <c r="AD14" s="306" t="s">
        <v>1882</v>
      </c>
      <c r="AE14" s="306" t="s">
        <v>1882</v>
      </c>
      <c r="AF14" s="340" t="s">
        <v>1882</v>
      </c>
    </row>
    <row r="15" spans="2:32" ht="138.94999999999999" customHeight="1">
      <c r="B15" s="341"/>
      <c r="C15" s="468"/>
      <c r="D15" s="472"/>
      <c r="E15" s="472"/>
      <c r="F15" s="472"/>
      <c r="G15" s="472"/>
      <c r="H15" s="472"/>
      <c r="I15" s="472"/>
      <c r="J15" s="461"/>
      <c r="K15" s="461"/>
      <c r="L15" s="472"/>
      <c r="M15" s="308" t="s">
        <v>1940</v>
      </c>
      <c r="N15" s="309" t="s">
        <v>1887</v>
      </c>
      <c r="O15" s="309" t="s">
        <v>1891</v>
      </c>
      <c r="P15" s="334" t="s">
        <v>1882</v>
      </c>
      <c r="Q15" s="334" t="s">
        <v>1882</v>
      </c>
      <c r="R15" s="335" t="s">
        <v>1882</v>
      </c>
      <c r="S15" s="335" t="s">
        <v>1882</v>
      </c>
      <c r="T15" s="335" t="s">
        <v>1882</v>
      </c>
      <c r="U15" s="335" t="s">
        <v>1883</v>
      </c>
      <c r="V15" s="335" t="s">
        <v>1884</v>
      </c>
      <c r="W15" s="335" t="s">
        <v>1884</v>
      </c>
      <c r="X15" s="335" t="s">
        <v>1883</v>
      </c>
      <c r="Y15" s="334" t="s">
        <v>1882</v>
      </c>
      <c r="Z15" s="334" t="s">
        <v>1882</v>
      </c>
      <c r="AA15" s="309" t="s">
        <v>1882</v>
      </c>
      <c r="AB15" s="309" t="s">
        <v>1882</v>
      </c>
      <c r="AC15" s="309" t="s">
        <v>1882</v>
      </c>
      <c r="AD15" s="309" t="s">
        <v>1882</v>
      </c>
      <c r="AE15" s="309" t="s">
        <v>1882</v>
      </c>
      <c r="AF15" s="318" t="s">
        <v>1882</v>
      </c>
    </row>
    <row r="16" spans="2:32">
      <c r="B16" s="337" t="s">
        <v>1876</v>
      </c>
      <c r="C16" s="469">
        <v>3</v>
      </c>
      <c r="D16" s="473" t="s">
        <v>1851</v>
      </c>
      <c r="E16" s="473" t="s">
        <v>1852</v>
      </c>
      <c r="F16" s="473" t="s">
        <v>1952</v>
      </c>
      <c r="G16" s="473" t="s">
        <v>1853</v>
      </c>
      <c r="H16" s="473" t="s">
        <v>1953</v>
      </c>
      <c r="I16" s="473" t="s">
        <v>1954</v>
      </c>
      <c r="J16" s="459" t="s">
        <v>1932</v>
      </c>
      <c r="K16" s="459" t="s">
        <v>1933</v>
      </c>
      <c r="L16" s="473"/>
      <c r="M16" s="305" t="s">
        <v>1874</v>
      </c>
      <c r="N16" s="306" t="s">
        <v>1878</v>
      </c>
      <c r="O16" s="306" t="s">
        <v>1879</v>
      </c>
      <c r="P16" s="338" t="s">
        <v>1882</v>
      </c>
      <c r="Q16" s="338" t="s">
        <v>1882</v>
      </c>
      <c r="R16" s="338" t="s">
        <v>1882</v>
      </c>
      <c r="S16" s="338" t="s">
        <v>1882</v>
      </c>
      <c r="T16" s="339" t="s">
        <v>1882</v>
      </c>
      <c r="U16" s="339" t="s">
        <v>1882</v>
      </c>
      <c r="V16" s="339" t="s">
        <v>1882</v>
      </c>
      <c r="W16" s="339" t="s">
        <v>1883</v>
      </c>
      <c r="X16" s="339" t="s">
        <v>1884</v>
      </c>
      <c r="Y16" s="339" t="s">
        <v>1883</v>
      </c>
      <c r="Z16" s="338" t="s">
        <v>1882</v>
      </c>
      <c r="AA16" s="306" t="s">
        <v>1882</v>
      </c>
      <c r="AB16" s="306" t="s">
        <v>1882</v>
      </c>
      <c r="AC16" s="306" t="s">
        <v>1882</v>
      </c>
      <c r="AD16" s="306" t="s">
        <v>1882</v>
      </c>
      <c r="AE16" s="306" t="s">
        <v>1882</v>
      </c>
      <c r="AF16" s="340" t="s">
        <v>1882</v>
      </c>
    </row>
    <row r="17" spans="2:32" ht="36">
      <c r="B17" s="324"/>
      <c r="C17" s="467"/>
      <c r="D17" s="471"/>
      <c r="E17" s="471"/>
      <c r="F17" s="471"/>
      <c r="G17" s="471"/>
      <c r="H17" s="471"/>
      <c r="I17" s="471"/>
      <c r="J17" s="460"/>
      <c r="K17" s="460"/>
      <c r="L17" s="471"/>
      <c r="M17" s="298" t="s">
        <v>1893</v>
      </c>
      <c r="N17" s="299" t="s">
        <v>1878</v>
      </c>
      <c r="O17" s="299" t="s">
        <v>1878</v>
      </c>
      <c r="P17" s="331" t="s">
        <v>1882</v>
      </c>
      <c r="Q17" s="331" t="s">
        <v>1882</v>
      </c>
      <c r="R17" s="331" t="s">
        <v>1882</v>
      </c>
      <c r="S17" s="331" t="s">
        <v>1882</v>
      </c>
      <c r="T17" s="332" t="s">
        <v>1882</v>
      </c>
      <c r="U17" s="332" t="s">
        <v>1882</v>
      </c>
      <c r="V17" s="332" t="s">
        <v>1882</v>
      </c>
      <c r="W17" s="332" t="s">
        <v>1883</v>
      </c>
      <c r="X17" s="332" t="s">
        <v>1882</v>
      </c>
      <c r="Y17" s="331" t="s">
        <v>1882</v>
      </c>
      <c r="Z17" s="331" t="s">
        <v>1882</v>
      </c>
      <c r="AA17" s="299" t="s">
        <v>1882</v>
      </c>
      <c r="AB17" s="299" t="s">
        <v>1882</v>
      </c>
      <c r="AC17" s="299" t="s">
        <v>1882</v>
      </c>
      <c r="AD17" s="299" t="s">
        <v>1882</v>
      </c>
      <c r="AE17" s="299" t="s">
        <v>1882</v>
      </c>
      <c r="AF17" s="333" t="s">
        <v>1882</v>
      </c>
    </row>
    <row r="18" spans="2:32" ht="36">
      <c r="B18" s="324"/>
      <c r="C18" s="467"/>
      <c r="D18" s="471"/>
      <c r="E18" s="471"/>
      <c r="F18" s="471"/>
      <c r="G18" s="471"/>
      <c r="H18" s="471"/>
      <c r="I18" s="471"/>
      <c r="J18" s="460"/>
      <c r="K18" s="460"/>
      <c r="L18" s="471"/>
      <c r="M18" s="298" t="s">
        <v>1894</v>
      </c>
      <c r="N18" s="299" t="s">
        <v>1878</v>
      </c>
      <c r="O18" s="299" t="s">
        <v>1891</v>
      </c>
      <c r="P18" s="331" t="s">
        <v>1882</v>
      </c>
      <c r="Q18" s="331" t="s">
        <v>1882</v>
      </c>
      <c r="R18" s="331" t="s">
        <v>1882</v>
      </c>
      <c r="S18" s="331" t="s">
        <v>1882</v>
      </c>
      <c r="T18" s="332" t="s">
        <v>1882</v>
      </c>
      <c r="U18" s="332" t="s">
        <v>1882</v>
      </c>
      <c r="V18" s="332" t="s">
        <v>1882</v>
      </c>
      <c r="W18" s="332" t="s">
        <v>1883</v>
      </c>
      <c r="X18" s="332" t="s">
        <v>1883</v>
      </c>
      <c r="Y18" s="331" t="s">
        <v>1882</v>
      </c>
      <c r="Z18" s="331" t="s">
        <v>1882</v>
      </c>
      <c r="AA18" s="299" t="s">
        <v>1882</v>
      </c>
      <c r="AB18" s="299" t="s">
        <v>1882</v>
      </c>
      <c r="AC18" s="299" t="s">
        <v>1882</v>
      </c>
      <c r="AD18" s="299" t="s">
        <v>1882</v>
      </c>
      <c r="AE18" s="299" t="s">
        <v>1882</v>
      </c>
      <c r="AF18" s="333" t="s">
        <v>1882</v>
      </c>
    </row>
    <row r="19" spans="2:32" ht="48">
      <c r="B19" s="341"/>
      <c r="C19" s="468"/>
      <c r="D19" s="472"/>
      <c r="E19" s="472"/>
      <c r="F19" s="472"/>
      <c r="G19" s="472"/>
      <c r="H19" s="472"/>
      <c r="I19" s="472"/>
      <c r="J19" s="461"/>
      <c r="K19" s="461"/>
      <c r="L19" s="472"/>
      <c r="M19" s="308" t="s">
        <v>1895</v>
      </c>
      <c r="N19" s="309" t="s">
        <v>1891</v>
      </c>
      <c r="O19" s="309" t="s">
        <v>1879</v>
      </c>
      <c r="P19" s="334" t="s">
        <v>1882</v>
      </c>
      <c r="Q19" s="334" t="s">
        <v>1882</v>
      </c>
      <c r="R19" s="334" t="s">
        <v>1882</v>
      </c>
      <c r="S19" s="334" t="s">
        <v>1882</v>
      </c>
      <c r="T19" s="335" t="s">
        <v>1882</v>
      </c>
      <c r="U19" s="335" t="s">
        <v>1882</v>
      </c>
      <c r="V19" s="335" t="s">
        <v>1882</v>
      </c>
      <c r="W19" s="335" t="s">
        <v>1882</v>
      </c>
      <c r="X19" s="335" t="s">
        <v>1883</v>
      </c>
      <c r="Y19" s="335" t="s">
        <v>1883</v>
      </c>
      <c r="Z19" s="334" t="s">
        <v>1882</v>
      </c>
      <c r="AA19" s="309" t="s">
        <v>1882</v>
      </c>
      <c r="AB19" s="309" t="s">
        <v>1882</v>
      </c>
      <c r="AC19" s="309" t="s">
        <v>1882</v>
      </c>
      <c r="AD19" s="309" t="s">
        <v>1882</v>
      </c>
      <c r="AE19" s="309" t="s">
        <v>1882</v>
      </c>
      <c r="AF19" s="318" t="s">
        <v>1882</v>
      </c>
    </row>
    <row r="20" spans="2:32">
      <c r="B20" s="337" t="s">
        <v>1876</v>
      </c>
      <c r="C20" s="469">
        <v>4</v>
      </c>
      <c r="D20" s="473" t="s">
        <v>1854</v>
      </c>
      <c r="E20" s="473" t="s">
        <v>1847</v>
      </c>
      <c r="F20" s="473" t="s">
        <v>1855</v>
      </c>
      <c r="G20" s="473" t="s">
        <v>1941</v>
      </c>
      <c r="H20" s="473" t="s">
        <v>1942</v>
      </c>
      <c r="I20" s="473" t="s">
        <v>1856</v>
      </c>
      <c r="J20" s="459" t="s">
        <v>1911</v>
      </c>
      <c r="K20" s="459" t="s">
        <v>1934</v>
      </c>
      <c r="L20" s="473"/>
      <c r="M20" s="310" t="s">
        <v>1874</v>
      </c>
      <c r="N20" s="311" t="s">
        <v>1890</v>
      </c>
      <c r="O20" s="311" t="s">
        <v>1881</v>
      </c>
      <c r="P20" s="342" t="s">
        <v>1882</v>
      </c>
      <c r="Q20" s="342" t="s">
        <v>1882</v>
      </c>
      <c r="R20" s="343" t="s">
        <v>1883</v>
      </c>
      <c r="S20" s="343" t="s">
        <v>1884</v>
      </c>
      <c r="T20" s="343" t="s">
        <v>1884</v>
      </c>
      <c r="U20" s="343" t="s">
        <v>1884</v>
      </c>
      <c r="V20" s="343" t="s">
        <v>1884</v>
      </c>
      <c r="W20" s="343" t="s">
        <v>1884</v>
      </c>
      <c r="X20" s="343" t="s">
        <v>1884</v>
      </c>
      <c r="Y20" s="343" t="s">
        <v>1884</v>
      </c>
      <c r="Z20" s="343" t="s">
        <v>1884</v>
      </c>
      <c r="AA20" s="344" t="s">
        <v>1884</v>
      </c>
      <c r="AB20" s="344" t="s">
        <v>1883</v>
      </c>
      <c r="AC20" s="311" t="s">
        <v>1882</v>
      </c>
      <c r="AD20" s="311" t="s">
        <v>1882</v>
      </c>
      <c r="AE20" s="311" t="s">
        <v>1882</v>
      </c>
      <c r="AF20" s="317" t="s">
        <v>1882</v>
      </c>
    </row>
    <row r="21" spans="2:32">
      <c r="B21" s="324"/>
      <c r="C21" s="467"/>
      <c r="D21" s="471"/>
      <c r="E21" s="471"/>
      <c r="F21" s="471"/>
      <c r="G21" s="471"/>
      <c r="H21" s="471"/>
      <c r="I21" s="471"/>
      <c r="J21" s="460"/>
      <c r="K21" s="460"/>
      <c r="L21" s="471"/>
      <c r="M21" s="298" t="s">
        <v>1875</v>
      </c>
      <c r="N21" s="299" t="s">
        <v>1890</v>
      </c>
      <c r="O21" s="299" t="s">
        <v>1896</v>
      </c>
      <c r="P21" s="331" t="s">
        <v>1882</v>
      </c>
      <c r="Q21" s="331" t="s">
        <v>1882</v>
      </c>
      <c r="R21" s="332" t="s">
        <v>1883</v>
      </c>
      <c r="S21" s="332" t="s">
        <v>1883</v>
      </c>
      <c r="T21" s="332" t="s">
        <v>1882</v>
      </c>
      <c r="U21" s="332" t="s">
        <v>1882</v>
      </c>
      <c r="V21" s="332" t="s">
        <v>1882</v>
      </c>
      <c r="W21" s="331" t="s">
        <v>1882</v>
      </c>
      <c r="X21" s="331" t="s">
        <v>1882</v>
      </c>
      <c r="Y21" s="331" t="s">
        <v>1882</v>
      </c>
      <c r="Z21" s="331" t="s">
        <v>1882</v>
      </c>
      <c r="AA21" s="331" t="s">
        <v>1882</v>
      </c>
      <c r="AB21" s="331" t="s">
        <v>1882</v>
      </c>
      <c r="AC21" s="299" t="s">
        <v>1882</v>
      </c>
      <c r="AD21" s="299" t="s">
        <v>1882</v>
      </c>
      <c r="AE21" s="299" t="s">
        <v>1882</v>
      </c>
      <c r="AF21" s="333" t="s">
        <v>1882</v>
      </c>
    </row>
    <row r="22" spans="2:32" ht="24">
      <c r="B22" s="324"/>
      <c r="C22" s="467"/>
      <c r="D22" s="471"/>
      <c r="E22" s="471"/>
      <c r="F22" s="471"/>
      <c r="G22" s="471"/>
      <c r="H22" s="471"/>
      <c r="I22" s="471"/>
      <c r="J22" s="460"/>
      <c r="K22" s="460"/>
      <c r="L22" s="471"/>
      <c r="M22" s="298" t="s">
        <v>1943</v>
      </c>
      <c r="N22" s="299" t="s">
        <v>1890</v>
      </c>
      <c r="O22" s="299" t="s">
        <v>1880</v>
      </c>
      <c r="P22" s="331" t="s">
        <v>1882</v>
      </c>
      <c r="Q22" s="331" t="s">
        <v>1882</v>
      </c>
      <c r="R22" s="332" t="s">
        <v>1883</v>
      </c>
      <c r="S22" s="332" t="s">
        <v>1884</v>
      </c>
      <c r="T22" s="332" t="s">
        <v>1883</v>
      </c>
      <c r="U22" s="332" t="s">
        <v>1882</v>
      </c>
      <c r="V22" s="332" t="s">
        <v>1882</v>
      </c>
      <c r="W22" s="331" t="s">
        <v>1882</v>
      </c>
      <c r="X22" s="331" t="s">
        <v>1882</v>
      </c>
      <c r="Y22" s="331" t="s">
        <v>1882</v>
      </c>
      <c r="Z22" s="331" t="s">
        <v>1882</v>
      </c>
      <c r="AA22" s="331" t="s">
        <v>1882</v>
      </c>
      <c r="AB22" s="331" t="s">
        <v>1882</v>
      </c>
      <c r="AC22" s="299" t="s">
        <v>1882</v>
      </c>
      <c r="AD22" s="299" t="s">
        <v>1882</v>
      </c>
      <c r="AE22" s="299" t="s">
        <v>1882</v>
      </c>
      <c r="AF22" s="333" t="s">
        <v>1882</v>
      </c>
    </row>
    <row r="23" spans="2:32" ht="48">
      <c r="B23" s="324"/>
      <c r="C23" s="467"/>
      <c r="D23" s="471"/>
      <c r="E23" s="471"/>
      <c r="F23" s="471"/>
      <c r="G23" s="471"/>
      <c r="H23" s="471"/>
      <c r="I23" s="471"/>
      <c r="J23" s="460"/>
      <c r="K23" s="460"/>
      <c r="L23" s="471"/>
      <c r="M23" s="298" t="s">
        <v>1944</v>
      </c>
      <c r="N23" s="299" t="s">
        <v>1880</v>
      </c>
      <c r="O23" s="299" t="s">
        <v>1897</v>
      </c>
      <c r="P23" s="331" t="s">
        <v>1882</v>
      </c>
      <c r="Q23" s="331" t="s">
        <v>1882</v>
      </c>
      <c r="R23" s="332" t="s">
        <v>1882</v>
      </c>
      <c r="S23" s="332" t="s">
        <v>1882</v>
      </c>
      <c r="T23" s="332" t="s">
        <v>1883</v>
      </c>
      <c r="U23" s="332" t="s">
        <v>1884</v>
      </c>
      <c r="V23" s="332" t="s">
        <v>1883</v>
      </c>
      <c r="W23" s="331" t="s">
        <v>1882</v>
      </c>
      <c r="X23" s="331" t="s">
        <v>1882</v>
      </c>
      <c r="Y23" s="331" t="s">
        <v>1882</v>
      </c>
      <c r="Z23" s="331" t="s">
        <v>1882</v>
      </c>
      <c r="AA23" s="331" t="s">
        <v>1882</v>
      </c>
      <c r="AB23" s="331" t="s">
        <v>1882</v>
      </c>
      <c r="AC23" s="299" t="s">
        <v>1882</v>
      </c>
      <c r="AD23" s="299" t="s">
        <v>1882</v>
      </c>
      <c r="AE23" s="299" t="s">
        <v>1882</v>
      </c>
      <c r="AF23" s="333" t="s">
        <v>1882</v>
      </c>
    </row>
    <row r="24" spans="2:32" ht="127.5" customHeight="1">
      <c r="B24" s="341"/>
      <c r="C24" s="468"/>
      <c r="D24" s="472"/>
      <c r="E24" s="472"/>
      <c r="F24" s="472"/>
      <c r="G24" s="472"/>
      <c r="H24" s="472"/>
      <c r="I24" s="472"/>
      <c r="J24" s="461"/>
      <c r="K24" s="461"/>
      <c r="L24" s="472"/>
      <c r="M24" s="312" t="s">
        <v>1945</v>
      </c>
      <c r="N24" s="313" t="s">
        <v>1897</v>
      </c>
      <c r="O24" s="313" t="s">
        <v>1881</v>
      </c>
      <c r="P24" s="345" t="s">
        <v>1882</v>
      </c>
      <c r="Q24" s="345" t="s">
        <v>1882</v>
      </c>
      <c r="R24" s="346" t="s">
        <v>1882</v>
      </c>
      <c r="S24" s="346" t="s">
        <v>1882</v>
      </c>
      <c r="T24" s="346" t="s">
        <v>1882</v>
      </c>
      <c r="U24" s="346" t="s">
        <v>1882</v>
      </c>
      <c r="V24" s="346" t="s">
        <v>1883</v>
      </c>
      <c r="W24" s="345" t="s">
        <v>1884</v>
      </c>
      <c r="X24" s="345" t="s">
        <v>1884</v>
      </c>
      <c r="Y24" s="345" t="s">
        <v>1884</v>
      </c>
      <c r="Z24" s="345" t="s">
        <v>1884</v>
      </c>
      <c r="AA24" s="345" t="s">
        <v>1884</v>
      </c>
      <c r="AB24" s="345" t="s">
        <v>1883</v>
      </c>
      <c r="AC24" s="313" t="s">
        <v>1882</v>
      </c>
      <c r="AD24" s="313" t="s">
        <v>1882</v>
      </c>
      <c r="AE24" s="313" t="s">
        <v>1882</v>
      </c>
      <c r="AF24" s="347" t="s">
        <v>1882</v>
      </c>
    </row>
    <row r="25" spans="2:32">
      <c r="B25" s="337" t="s">
        <v>1876</v>
      </c>
      <c r="C25" s="469">
        <v>5</v>
      </c>
      <c r="D25" s="473" t="s">
        <v>1857</v>
      </c>
      <c r="E25" s="473" t="s">
        <v>1858</v>
      </c>
      <c r="F25" s="473" t="s">
        <v>1859</v>
      </c>
      <c r="G25" s="473" t="s">
        <v>1860</v>
      </c>
      <c r="H25" s="473" t="s">
        <v>1861</v>
      </c>
      <c r="I25" s="473" t="s">
        <v>1862</v>
      </c>
      <c r="J25" s="459" t="s">
        <v>1911</v>
      </c>
      <c r="K25" s="459" t="s">
        <v>1935</v>
      </c>
      <c r="L25" s="473"/>
      <c r="M25" s="314" t="s">
        <v>1874</v>
      </c>
      <c r="N25" s="311" t="s">
        <v>1891</v>
      </c>
      <c r="O25" s="311" t="s">
        <v>1898</v>
      </c>
      <c r="P25" s="342" t="s">
        <v>1882</v>
      </c>
      <c r="Q25" s="342" t="s">
        <v>1882</v>
      </c>
      <c r="R25" s="342" t="s">
        <v>1882</v>
      </c>
      <c r="S25" s="342" t="s">
        <v>1882</v>
      </c>
      <c r="T25" s="342" t="s">
        <v>1882</v>
      </c>
      <c r="U25" s="348" t="s">
        <v>1882</v>
      </c>
      <c r="V25" s="342" t="s">
        <v>1882</v>
      </c>
      <c r="W25" s="342" t="s">
        <v>1882</v>
      </c>
      <c r="X25" s="343" t="s">
        <v>1883</v>
      </c>
      <c r="Y25" s="343" t="s">
        <v>1884</v>
      </c>
      <c r="Z25" s="343" t="s">
        <v>1884</v>
      </c>
      <c r="AA25" s="344" t="s">
        <v>1884</v>
      </c>
      <c r="AB25" s="344" t="s">
        <v>1884</v>
      </c>
      <c r="AC25" s="344" t="s">
        <v>1883</v>
      </c>
      <c r="AD25" s="311" t="s">
        <v>1882</v>
      </c>
      <c r="AE25" s="311" t="s">
        <v>1882</v>
      </c>
      <c r="AF25" s="317" t="s">
        <v>1882</v>
      </c>
    </row>
    <row r="26" spans="2:32" ht="24">
      <c r="B26" s="324"/>
      <c r="C26" s="467"/>
      <c r="D26" s="471"/>
      <c r="E26" s="471"/>
      <c r="F26" s="471"/>
      <c r="G26" s="471"/>
      <c r="H26" s="471"/>
      <c r="I26" s="471"/>
      <c r="J26" s="460"/>
      <c r="K26" s="460"/>
      <c r="L26" s="471"/>
      <c r="M26" s="298" t="s">
        <v>1899</v>
      </c>
      <c r="N26" s="299" t="s">
        <v>1891</v>
      </c>
      <c r="O26" s="299" t="s">
        <v>1898</v>
      </c>
      <c r="P26" s="331" t="s">
        <v>1882</v>
      </c>
      <c r="Q26" s="331" t="s">
        <v>1882</v>
      </c>
      <c r="R26" s="331" t="s">
        <v>1882</v>
      </c>
      <c r="S26" s="331" t="s">
        <v>1882</v>
      </c>
      <c r="T26" s="331" t="s">
        <v>1882</v>
      </c>
      <c r="U26" s="349" t="s">
        <v>1882</v>
      </c>
      <c r="V26" s="331" t="s">
        <v>1882</v>
      </c>
      <c r="W26" s="331" t="s">
        <v>1882</v>
      </c>
      <c r="X26" s="332" t="s">
        <v>1883</v>
      </c>
      <c r="Y26" s="332" t="s">
        <v>1884</v>
      </c>
      <c r="Z26" s="332" t="s">
        <v>1884</v>
      </c>
      <c r="AA26" s="304" t="s">
        <v>1884</v>
      </c>
      <c r="AB26" s="304" t="s">
        <v>1884</v>
      </c>
      <c r="AC26" s="304" t="s">
        <v>1883</v>
      </c>
      <c r="AD26" s="299" t="s">
        <v>1882</v>
      </c>
      <c r="AE26" s="299" t="s">
        <v>1882</v>
      </c>
      <c r="AF26" s="333" t="s">
        <v>1882</v>
      </c>
    </row>
    <row r="27" spans="2:32" ht="24">
      <c r="B27" s="324"/>
      <c r="C27" s="467"/>
      <c r="D27" s="471"/>
      <c r="E27" s="471"/>
      <c r="F27" s="471"/>
      <c r="G27" s="471"/>
      <c r="H27" s="471"/>
      <c r="I27" s="471"/>
      <c r="J27" s="460"/>
      <c r="K27" s="460"/>
      <c r="L27" s="471"/>
      <c r="M27" s="298" t="s">
        <v>1900</v>
      </c>
      <c r="N27" s="299" t="s">
        <v>1891</v>
      </c>
      <c r="O27" s="299" t="s">
        <v>1889</v>
      </c>
      <c r="P27" s="331" t="s">
        <v>1882</v>
      </c>
      <c r="Q27" s="331" t="s">
        <v>1882</v>
      </c>
      <c r="R27" s="331" t="s">
        <v>1882</v>
      </c>
      <c r="S27" s="331" t="s">
        <v>1882</v>
      </c>
      <c r="T27" s="331" t="s">
        <v>1882</v>
      </c>
      <c r="U27" s="349" t="s">
        <v>1882</v>
      </c>
      <c r="V27" s="331" t="s">
        <v>1882</v>
      </c>
      <c r="W27" s="331" t="s">
        <v>1882</v>
      </c>
      <c r="X27" s="332" t="s">
        <v>1883</v>
      </c>
      <c r="Y27" s="332" t="s">
        <v>1884</v>
      </c>
      <c r="Z27" s="332" t="s">
        <v>1883</v>
      </c>
      <c r="AA27" s="304" t="s">
        <v>1882</v>
      </c>
      <c r="AB27" s="304" t="s">
        <v>1882</v>
      </c>
      <c r="AC27" s="304" t="s">
        <v>1882</v>
      </c>
      <c r="AD27" s="299" t="s">
        <v>1882</v>
      </c>
      <c r="AE27" s="299" t="s">
        <v>1882</v>
      </c>
      <c r="AF27" s="333" t="s">
        <v>1882</v>
      </c>
    </row>
    <row r="28" spans="2:32" ht="36">
      <c r="B28" s="341"/>
      <c r="C28" s="468"/>
      <c r="D28" s="472"/>
      <c r="E28" s="472"/>
      <c r="F28" s="472"/>
      <c r="G28" s="472"/>
      <c r="H28" s="472"/>
      <c r="I28" s="472"/>
      <c r="J28" s="461"/>
      <c r="K28" s="461"/>
      <c r="L28" s="476"/>
      <c r="M28" s="315" t="s">
        <v>1901</v>
      </c>
      <c r="N28" s="313" t="s">
        <v>1889</v>
      </c>
      <c r="O28" s="313" t="s">
        <v>1898</v>
      </c>
      <c r="P28" s="345" t="s">
        <v>1882</v>
      </c>
      <c r="Q28" s="345" t="s">
        <v>1882</v>
      </c>
      <c r="R28" s="345" t="s">
        <v>1882</v>
      </c>
      <c r="S28" s="345" t="s">
        <v>1882</v>
      </c>
      <c r="T28" s="345" t="s">
        <v>1882</v>
      </c>
      <c r="U28" s="350" t="s">
        <v>1882</v>
      </c>
      <c r="V28" s="345" t="s">
        <v>1882</v>
      </c>
      <c r="W28" s="345" t="s">
        <v>1882</v>
      </c>
      <c r="X28" s="346" t="s">
        <v>1882</v>
      </c>
      <c r="Y28" s="346" t="s">
        <v>1882</v>
      </c>
      <c r="Z28" s="346" t="s">
        <v>1883</v>
      </c>
      <c r="AA28" s="351" t="s">
        <v>1884</v>
      </c>
      <c r="AB28" s="351" t="s">
        <v>1884</v>
      </c>
      <c r="AC28" s="351" t="s">
        <v>1883</v>
      </c>
      <c r="AD28" s="313" t="s">
        <v>1882</v>
      </c>
      <c r="AE28" s="313" t="s">
        <v>1882</v>
      </c>
      <c r="AF28" s="347" t="s">
        <v>1882</v>
      </c>
    </row>
    <row r="29" spans="2:32">
      <c r="B29" s="24" t="s">
        <v>1876</v>
      </c>
      <c r="C29" s="456">
        <v>6</v>
      </c>
      <c r="D29" s="473" t="s">
        <v>1863</v>
      </c>
      <c r="E29" s="473" t="s">
        <v>1864</v>
      </c>
      <c r="F29" s="473" t="s">
        <v>1955</v>
      </c>
      <c r="G29" s="473" t="s">
        <v>1866</v>
      </c>
      <c r="H29" s="473" t="s">
        <v>1865</v>
      </c>
      <c r="I29" s="473" t="s">
        <v>1867</v>
      </c>
      <c r="J29" s="459" t="s">
        <v>1936</v>
      </c>
      <c r="K29" s="459"/>
      <c r="L29" s="473"/>
      <c r="M29" s="310" t="s">
        <v>1874</v>
      </c>
      <c r="N29" s="311" t="s">
        <v>1896</v>
      </c>
      <c r="O29" s="311" t="s">
        <v>1887</v>
      </c>
      <c r="P29" s="342" t="s">
        <v>1882</v>
      </c>
      <c r="Q29" s="342" t="s">
        <v>1882</v>
      </c>
      <c r="R29" s="342" t="s">
        <v>1882</v>
      </c>
      <c r="S29" s="342" t="s">
        <v>1883</v>
      </c>
      <c r="T29" s="342" t="s">
        <v>1884</v>
      </c>
      <c r="U29" s="348" t="s">
        <v>1883</v>
      </c>
      <c r="V29" s="342" t="s">
        <v>1882</v>
      </c>
      <c r="W29" s="342" t="s">
        <v>1882</v>
      </c>
      <c r="X29" s="342" t="s">
        <v>1882</v>
      </c>
      <c r="Y29" s="342" t="s">
        <v>1882</v>
      </c>
      <c r="Z29" s="342" t="s">
        <v>1882</v>
      </c>
      <c r="AA29" s="311" t="s">
        <v>1882</v>
      </c>
      <c r="AB29" s="311" t="s">
        <v>1882</v>
      </c>
      <c r="AC29" s="311" t="s">
        <v>1882</v>
      </c>
      <c r="AD29" s="311" t="s">
        <v>1882</v>
      </c>
      <c r="AE29" s="311" t="s">
        <v>1882</v>
      </c>
      <c r="AF29" s="317" t="s">
        <v>1882</v>
      </c>
    </row>
    <row r="30" spans="2:32" ht="24">
      <c r="B30" s="22"/>
      <c r="C30" s="457"/>
      <c r="D30" s="471"/>
      <c r="E30" s="471"/>
      <c r="F30" s="471"/>
      <c r="G30" s="471"/>
      <c r="H30" s="471"/>
      <c r="I30" s="471"/>
      <c r="J30" s="460"/>
      <c r="K30" s="460"/>
      <c r="L30" s="471"/>
      <c r="M30" s="298" t="s">
        <v>1902</v>
      </c>
      <c r="N30" s="299" t="s">
        <v>1896</v>
      </c>
      <c r="O30" s="299" t="s">
        <v>1896</v>
      </c>
      <c r="P30" s="331" t="s">
        <v>1882</v>
      </c>
      <c r="Q30" s="331" t="s">
        <v>1882</v>
      </c>
      <c r="R30" s="331" t="s">
        <v>1882</v>
      </c>
      <c r="S30" s="331" t="s">
        <v>1883</v>
      </c>
      <c r="T30" s="331" t="s">
        <v>1882</v>
      </c>
      <c r="U30" s="349" t="s">
        <v>1882</v>
      </c>
      <c r="V30" s="331" t="s">
        <v>1882</v>
      </c>
      <c r="W30" s="331" t="s">
        <v>1882</v>
      </c>
      <c r="X30" s="331" t="s">
        <v>1882</v>
      </c>
      <c r="Y30" s="331" t="s">
        <v>1882</v>
      </c>
      <c r="Z30" s="331" t="s">
        <v>1882</v>
      </c>
      <c r="AA30" s="299" t="s">
        <v>1882</v>
      </c>
      <c r="AB30" s="299" t="s">
        <v>1882</v>
      </c>
      <c r="AC30" s="299" t="s">
        <v>1882</v>
      </c>
      <c r="AD30" s="299" t="s">
        <v>1882</v>
      </c>
      <c r="AE30" s="299" t="s">
        <v>1882</v>
      </c>
      <c r="AF30" s="333" t="s">
        <v>1882</v>
      </c>
    </row>
    <row r="31" spans="2:32" ht="24">
      <c r="B31" s="22"/>
      <c r="C31" s="457"/>
      <c r="D31" s="471"/>
      <c r="E31" s="471"/>
      <c r="F31" s="471"/>
      <c r="G31" s="471"/>
      <c r="H31" s="471"/>
      <c r="I31" s="471"/>
      <c r="J31" s="460"/>
      <c r="K31" s="460"/>
      <c r="L31" s="471"/>
      <c r="M31" s="298" t="s">
        <v>1903</v>
      </c>
      <c r="N31" s="299" t="s">
        <v>1880</v>
      </c>
      <c r="O31" s="299" t="s">
        <v>1880</v>
      </c>
      <c r="P31" s="331" t="s">
        <v>1882</v>
      </c>
      <c r="Q31" s="331" t="s">
        <v>1882</v>
      </c>
      <c r="R31" s="331" t="s">
        <v>1882</v>
      </c>
      <c r="S31" s="331" t="s">
        <v>1882</v>
      </c>
      <c r="T31" s="331" t="s">
        <v>1883</v>
      </c>
      <c r="U31" s="349" t="s">
        <v>1882</v>
      </c>
      <c r="V31" s="331" t="s">
        <v>1882</v>
      </c>
      <c r="W31" s="331" t="s">
        <v>1882</v>
      </c>
      <c r="X31" s="331" t="s">
        <v>1882</v>
      </c>
      <c r="Y31" s="331" t="s">
        <v>1882</v>
      </c>
      <c r="Z31" s="331" t="s">
        <v>1882</v>
      </c>
      <c r="AA31" s="299" t="s">
        <v>1882</v>
      </c>
      <c r="AB31" s="299" t="s">
        <v>1882</v>
      </c>
      <c r="AC31" s="299" t="s">
        <v>1882</v>
      </c>
      <c r="AD31" s="299" t="s">
        <v>1882</v>
      </c>
      <c r="AE31" s="299" t="s">
        <v>1882</v>
      </c>
      <c r="AF31" s="333" t="s">
        <v>1882</v>
      </c>
    </row>
    <row r="32" spans="2:32" ht="58.9" customHeight="1">
      <c r="B32" s="25"/>
      <c r="C32" s="458"/>
      <c r="D32" s="472"/>
      <c r="E32" s="472"/>
      <c r="F32" s="472"/>
      <c r="G32" s="472"/>
      <c r="H32" s="472"/>
      <c r="I32" s="472"/>
      <c r="J32" s="461"/>
      <c r="K32" s="461"/>
      <c r="L32" s="472"/>
      <c r="M32" s="312" t="s">
        <v>1904</v>
      </c>
      <c r="N32" s="313" t="s">
        <v>1880</v>
      </c>
      <c r="O32" s="313" t="s">
        <v>1887</v>
      </c>
      <c r="P32" s="345" t="s">
        <v>1882</v>
      </c>
      <c r="Q32" s="345" t="s">
        <v>1882</v>
      </c>
      <c r="R32" s="345" t="s">
        <v>1882</v>
      </c>
      <c r="S32" s="345" t="s">
        <v>1882</v>
      </c>
      <c r="T32" s="345" t="s">
        <v>1883</v>
      </c>
      <c r="U32" s="350" t="s">
        <v>1883</v>
      </c>
      <c r="V32" s="345" t="s">
        <v>1882</v>
      </c>
      <c r="W32" s="345" t="s">
        <v>1882</v>
      </c>
      <c r="X32" s="345" t="s">
        <v>1882</v>
      </c>
      <c r="Y32" s="345" t="s">
        <v>1882</v>
      </c>
      <c r="Z32" s="345" t="s">
        <v>1882</v>
      </c>
      <c r="AA32" s="313" t="s">
        <v>1882</v>
      </c>
      <c r="AB32" s="313" t="s">
        <v>1882</v>
      </c>
      <c r="AC32" s="313" t="s">
        <v>1882</v>
      </c>
      <c r="AD32" s="313" t="s">
        <v>1882</v>
      </c>
      <c r="AE32" s="313" t="s">
        <v>1882</v>
      </c>
      <c r="AF32" s="347" t="s">
        <v>1882</v>
      </c>
    </row>
    <row r="33" spans="2:32">
      <c r="B33" s="22" t="s">
        <v>1877</v>
      </c>
      <c r="C33" s="456">
        <v>7</v>
      </c>
      <c r="D33" s="459" t="s">
        <v>1868</v>
      </c>
      <c r="E33" s="459" t="s">
        <v>1871</v>
      </c>
      <c r="F33" s="473" t="s">
        <v>1956</v>
      </c>
      <c r="G33" s="473" t="s">
        <v>1937</v>
      </c>
      <c r="H33" s="473" t="s">
        <v>1931</v>
      </c>
      <c r="I33" s="473" t="s">
        <v>1869</v>
      </c>
      <c r="J33" s="459" t="s">
        <v>1936</v>
      </c>
      <c r="K33" s="459"/>
      <c r="L33" s="23"/>
      <c r="M33" s="310" t="s">
        <v>1874</v>
      </c>
      <c r="N33" s="316" t="s">
        <v>1897</v>
      </c>
      <c r="O33" s="316" t="s">
        <v>1878</v>
      </c>
      <c r="P33" s="342" t="s">
        <v>1882</v>
      </c>
      <c r="Q33" s="342" t="s">
        <v>1882</v>
      </c>
      <c r="R33" s="342" t="s">
        <v>1882</v>
      </c>
      <c r="S33" s="342" t="s">
        <v>1882</v>
      </c>
      <c r="T33" s="342" t="s">
        <v>1882</v>
      </c>
      <c r="U33" s="348" t="s">
        <v>1882</v>
      </c>
      <c r="V33" s="342" t="s">
        <v>1883</v>
      </c>
      <c r="W33" s="342" t="s">
        <v>1883</v>
      </c>
      <c r="X33" s="342" t="s">
        <v>1882</v>
      </c>
      <c r="Y33" s="342" t="s">
        <v>1882</v>
      </c>
      <c r="Z33" s="342" t="s">
        <v>1882</v>
      </c>
      <c r="AA33" s="311" t="s">
        <v>1882</v>
      </c>
      <c r="AB33" s="311" t="s">
        <v>1882</v>
      </c>
      <c r="AC33" s="311" t="s">
        <v>1882</v>
      </c>
      <c r="AD33" s="311" t="s">
        <v>1882</v>
      </c>
      <c r="AE33" s="311" t="s">
        <v>1882</v>
      </c>
      <c r="AF33" s="317" t="s">
        <v>1882</v>
      </c>
    </row>
    <row r="34" spans="2:32" ht="24">
      <c r="B34" s="22"/>
      <c r="C34" s="457"/>
      <c r="D34" s="460"/>
      <c r="E34" s="460"/>
      <c r="F34" s="471"/>
      <c r="G34" s="471"/>
      <c r="H34" s="471"/>
      <c r="I34" s="471"/>
      <c r="J34" s="460"/>
      <c r="K34" s="460"/>
      <c r="L34" s="23"/>
      <c r="M34" s="298" t="s">
        <v>1905</v>
      </c>
      <c r="N34" s="299" t="s">
        <v>1897</v>
      </c>
      <c r="O34" s="299" t="s">
        <v>1897</v>
      </c>
      <c r="P34" s="331" t="s">
        <v>1882</v>
      </c>
      <c r="Q34" s="331" t="s">
        <v>1882</v>
      </c>
      <c r="R34" s="331" t="s">
        <v>1882</v>
      </c>
      <c r="S34" s="331" t="s">
        <v>1882</v>
      </c>
      <c r="T34" s="331" t="s">
        <v>1882</v>
      </c>
      <c r="U34" s="349" t="s">
        <v>1882</v>
      </c>
      <c r="V34" s="331" t="s">
        <v>1883</v>
      </c>
      <c r="W34" s="331" t="s">
        <v>1882</v>
      </c>
      <c r="X34" s="331" t="s">
        <v>1882</v>
      </c>
      <c r="Y34" s="331" t="s">
        <v>1882</v>
      </c>
      <c r="Z34" s="331" t="s">
        <v>1882</v>
      </c>
      <c r="AA34" s="299" t="s">
        <v>1882</v>
      </c>
      <c r="AB34" s="299" t="s">
        <v>1882</v>
      </c>
      <c r="AC34" s="299" t="s">
        <v>1882</v>
      </c>
      <c r="AD34" s="299" t="s">
        <v>1882</v>
      </c>
      <c r="AE34" s="299" t="s">
        <v>1882</v>
      </c>
      <c r="AF34" s="333" t="s">
        <v>1882</v>
      </c>
    </row>
    <row r="35" spans="2:32" ht="46.9" customHeight="1">
      <c r="B35" s="22"/>
      <c r="C35" s="457"/>
      <c r="D35" s="460"/>
      <c r="E35" s="461"/>
      <c r="F35" s="472"/>
      <c r="G35" s="472"/>
      <c r="H35" s="472"/>
      <c r="I35" s="472"/>
      <c r="J35" s="461"/>
      <c r="K35" s="461"/>
      <c r="L35" s="23"/>
      <c r="M35" s="301" t="s">
        <v>1906</v>
      </c>
      <c r="N35" s="302" t="s">
        <v>1897</v>
      </c>
      <c r="O35" s="302" t="s">
        <v>1878</v>
      </c>
      <c r="P35" s="352" t="s">
        <v>1882</v>
      </c>
      <c r="Q35" s="352" t="s">
        <v>1882</v>
      </c>
      <c r="R35" s="352" t="s">
        <v>1882</v>
      </c>
      <c r="S35" s="352" t="s">
        <v>1882</v>
      </c>
      <c r="T35" s="352" t="s">
        <v>1882</v>
      </c>
      <c r="U35" s="353" t="s">
        <v>1882</v>
      </c>
      <c r="V35" s="352" t="s">
        <v>1883</v>
      </c>
      <c r="W35" s="352" t="s">
        <v>1883</v>
      </c>
      <c r="X35" s="352" t="s">
        <v>1882</v>
      </c>
      <c r="Y35" s="352" t="s">
        <v>1882</v>
      </c>
      <c r="Z35" s="352" t="s">
        <v>1882</v>
      </c>
      <c r="AA35" s="302" t="s">
        <v>1882</v>
      </c>
      <c r="AB35" s="302" t="s">
        <v>1882</v>
      </c>
      <c r="AC35" s="302" t="s">
        <v>1882</v>
      </c>
      <c r="AD35" s="302" t="s">
        <v>1882</v>
      </c>
      <c r="AE35" s="302" t="s">
        <v>1882</v>
      </c>
      <c r="AF35" s="354" t="s">
        <v>1882</v>
      </c>
    </row>
    <row r="36" spans="2:32">
      <c r="B36" s="359" t="s">
        <v>1876</v>
      </c>
      <c r="C36" s="456">
        <v>8</v>
      </c>
      <c r="D36" s="473" t="s">
        <v>1870</v>
      </c>
      <c r="E36" s="459" t="s">
        <v>1871</v>
      </c>
      <c r="F36" s="473" t="s">
        <v>1958</v>
      </c>
      <c r="G36" s="473" t="s">
        <v>1957</v>
      </c>
      <c r="H36" s="473" t="s">
        <v>1872</v>
      </c>
      <c r="I36" s="473" t="s">
        <v>1873</v>
      </c>
      <c r="J36" s="459" t="s">
        <v>1936</v>
      </c>
      <c r="K36" s="459"/>
      <c r="L36" s="473"/>
      <c r="M36" s="356" t="s">
        <v>1874</v>
      </c>
      <c r="N36" s="311" t="s">
        <v>1887</v>
      </c>
      <c r="O36" s="311" t="s">
        <v>1907</v>
      </c>
      <c r="P36" s="342" t="s">
        <v>1882</v>
      </c>
      <c r="Q36" s="342" t="s">
        <v>1882</v>
      </c>
      <c r="R36" s="342" t="s">
        <v>1882</v>
      </c>
      <c r="S36" s="342" t="s">
        <v>1882</v>
      </c>
      <c r="T36" s="342" t="s">
        <v>1882</v>
      </c>
      <c r="U36" s="348" t="s">
        <v>1883</v>
      </c>
      <c r="V36" s="342" t="s">
        <v>1884</v>
      </c>
      <c r="W36" s="342" t="s">
        <v>1884</v>
      </c>
      <c r="X36" s="342" t="s">
        <v>1884</v>
      </c>
      <c r="Y36" s="342" t="s">
        <v>1883</v>
      </c>
      <c r="Z36" s="342"/>
      <c r="AA36" s="311"/>
      <c r="AB36" s="311" t="s">
        <v>1882</v>
      </c>
      <c r="AC36" s="311" t="s">
        <v>1882</v>
      </c>
      <c r="AD36" s="311" t="s">
        <v>1882</v>
      </c>
      <c r="AE36" s="311" t="s">
        <v>1882</v>
      </c>
      <c r="AF36" s="317" t="s">
        <v>1882</v>
      </c>
    </row>
    <row r="37" spans="2:32" ht="36">
      <c r="B37" s="360"/>
      <c r="C37" s="457"/>
      <c r="D37" s="471"/>
      <c r="E37" s="460"/>
      <c r="F37" s="471"/>
      <c r="G37" s="471"/>
      <c r="H37" s="471"/>
      <c r="I37" s="471"/>
      <c r="J37" s="460"/>
      <c r="K37" s="460"/>
      <c r="L37" s="471"/>
      <c r="M37" s="357" t="s">
        <v>1908</v>
      </c>
      <c r="N37" s="306" t="s">
        <v>1887</v>
      </c>
      <c r="O37" s="306" t="s">
        <v>1887</v>
      </c>
      <c r="P37" s="338" t="s">
        <v>1882</v>
      </c>
      <c r="Q37" s="338" t="s">
        <v>1882</v>
      </c>
      <c r="R37" s="338" t="s">
        <v>1882</v>
      </c>
      <c r="S37" s="338" t="s">
        <v>1882</v>
      </c>
      <c r="T37" s="338" t="s">
        <v>1882</v>
      </c>
      <c r="U37" s="355" t="s">
        <v>1883</v>
      </c>
      <c r="V37" s="338" t="s">
        <v>1882</v>
      </c>
      <c r="W37" s="338" t="s">
        <v>1882</v>
      </c>
      <c r="X37" s="338" t="s">
        <v>1882</v>
      </c>
      <c r="Y37" s="338" t="s">
        <v>1882</v>
      </c>
      <c r="Z37" s="338" t="s">
        <v>1882</v>
      </c>
      <c r="AA37" s="306" t="s">
        <v>1882</v>
      </c>
      <c r="AB37" s="306" t="s">
        <v>1882</v>
      </c>
      <c r="AC37" s="306" t="s">
        <v>1882</v>
      </c>
      <c r="AD37" s="306" t="s">
        <v>1882</v>
      </c>
      <c r="AE37" s="306" t="s">
        <v>1882</v>
      </c>
      <c r="AF37" s="340" t="s">
        <v>1882</v>
      </c>
    </row>
    <row r="38" spans="2:32" ht="36">
      <c r="B38" s="360"/>
      <c r="C38" s="457"/>
      <c r="D38" s="471"/>
      <c r="E38" s="460"/>
      <c r="F38" s="471"/>
      <c r="G38" s="471"/>
      <c r="H38" s="471"/>
      <c r="I38" s="471"/>
      <c r="J38" s="460"/>
      <c r="K38" s="460"/>
      <c r="L38" s="471"/>
      <c r="M38" s="358" t="s">
        <v>1909</v>
      </c>
      <c r="N38" s="299" t="s">
        <v>1891</v>
      </c>
      <c r="O38" s="299" t="s">
        <v>1879</v>
      </c>
      <c r="P38" s="331" t="s">
        <v>1882</v>
      </c>
      <c r="Q38" s="331" t="s">
        <v>1882</v>
      </c>
      <c r="R38" s="331" t="s">
        <v>1882</v>
      </c>
      <c r="S38" s="331" t="s">
        <v>1882</v>
      </c>
      <c r="T38" s="331" t="s">
        <v>1882</v>
      </c>
      <c r="U38" s="349" t="s">
        <v>1882</v>
      </c>
      <c r="V38" s="331" t="s">
        <v>1882</v>
      </c>
      <c r="W38" s="331" t="s">
        <v>1882</v>
      </c>
      <c r="X38" s="331" t="s">
        <v>1883</v>
      </c>
      <c r="Y38" s="331" t="s">
        <v>1883</v>
      </c>
      <c r="Z38" s="331" t="s">
        <v>1882</v>
      </c>
      <c r="AA38" s="299" t="s">
        <v>1882</v>
      </c>
      <c r="AB38" s="299" t="s">
        <v>1882</v>
      </c>
      <c r="AC38" s="299" t="s">
        <v>1882</v>
      </c>
      <c r="AD38" s="299" t="s">
        <v>1882</v>
      </c>
      <c r="AE38" s="299" t="s">
        <v>1882</v>
      </c>
      <c r="AF38" s="333" t="s">
        <v>1882</v>
      </c>
    </row>
    <row r="39" spans="2:32" ht="36">
      <c r="B39" s="361"/>
      <c r="C39" s="458"/>
      <c r="D39" s="472"/>
      <c r="E39" s="461"/>
      <c r="F39" s="472"/>
      <c r="G39" s="472"/>
      <c r="H39" s="472"/>
      <c r="I39" s="472"/>
      <c r="J39" s="461"/>
      <c r="K39" s="461"/>
      <c r="L39" s="472"/>
      <c r="M39" s="308" t="s">
        <v>1910</v>
      </c>
      <c r="N39" s="318" t="s">
        <v>1891</v>
      </c>
      <c r="O39" s="318" t="s">
        <v>1879</v>
      </c>
      <c r="P39" s="362" t="s">
        <v>1882</v>
      </c>
      <c r="Q39" s="362" t="s">
        <v>1882</v>
      </c>
      <c r="R39" s="362" t="s">
        <v>1882</v>
      </c>
      <c r="S39" s="362" t="s">
        <v>1882</v>
      </c>
      <c r="T39" s="362" t="s">
        <v>1882</v>
      </c>
      <c r="U39" s="363" t="s">
        <v>1882</v>
      </c>
      <c r="V39" s="362" t="s">
        <v>1882</v>
      </c>
      <c r="W39" s="362" t="s">
        <v>1882</v>
      </c>
      <c r="X39" s="362" t="s">
        <v>1883</v>
      </c>
      <c r="Y39" s="362" t="s">
        <v>1883</v>
      </c>
      <c r="Z39" s="362" t="s">
        <v>1882</v>
      </c>
      <c r="AA39" s="318" t="s">
        <v>1882</v>
      </c>
      <c r="AB39" s="318" t="s">
        <v>1882</v>
      </c>
      <c r="AC39" s="318" t="s">
        <v>1882</v>
      </c>
      <c r="AD39" s="318" t="s">
        <v>1882</v>
      </c>
      <c r="AE39" s="318" t="s">
        <v>1882</v>
      </c>
      <c r="AF39" s="318" t="s">
        <v>1882</v>
      </c>
    </row>
  </sheetData>
  <mergeCells count="83">
    <mergeCell ref="I33:I35"/>
    <mergeCell ref="J33:J35"/>
    <mergeCell ref="K33:K35"/>
    <mergeCell ref="L29:L32"/>
    <mergeCell ref="D36:D39"/>
    <mergeCell ref="E36:E39"/>
    <mergeCell ref="F36:F39"/>
    <mergeCell ref="G36:G39"/>
    <mergeCell ref="H36:H39"/>
    <mergeCell ref="I36:I39"/>
    <mergeCell ref="J36:J39"/>
    <mergeCell ref="K36:K39"/>
    <mergeCell ref="L36:L39"/>
    <mergeCell ref="D29:D32"/>
    <mergeCell ref="E29:E32"/>
    <mergeCell ref="F29:F32"/>
    <mergeCell ref="G33:G35"/>
    <mergeCell ref="F33:F35"/>
    <mergeCell ref="H33:H35"/>
    <mergeCell ref="G29:G32"/>
    <mergeCell ref="H29:H32"/>
    <mergeCell ref="I20:I24"/>
    <mergeCell ref="J20:J24"/>
    <mergeCell ref="K20:K24"/>
    <mergeCell ref="I29:I32"/>
    <mergeCell ref="J29:J32"/>
    <mergeCell ref="K29:K32"/>
    <mergeCell ref="K12:K15"/>
    <mergeCell ref="L20:L24"/>
    <mergeCell ref="D25:D28"/>
    <mergeCell ref="E25:E28"/>
    <mergeCell ref="F25:F28"/>
    <mergeCell ref="G25:G28"/>
    <mergeCell ref="H25:H28"/>
    <mergeCell ref="I25:I28"/>
    <mergeCell ref="J25:J28"/>
    <mergeCell ref="K25:K28"/>
    <mergeCell ref="L25:L28"/>
    <mergeCell ref="D20:D24"/>
    <mergeCell ref="E20:E24"/>
    <mergeCell ref="F20:F24"/>
    <mergeCell ref="G20:G24"/>
    <mergeCell ref="H20:H24"/>
    <mergeCell ref="E12:E15"/>
    <mergeCell ref="F12:F15"/>
    <mergeCell ref="L12:L15"/>
    <mergeCell ref="D16:D19"/>
    <mergeCell ref="E16:E19"/>
    <mergeCell ref="F16:F19"/>
    <mergeCell ref="G16:G19"/>
    <mergeCell ref="H16:H19"/>
    <mergeCell ref="I16:I19"/>
    <mergeCell ref="J16:J19"/>
    <mergeCell ref="K16:K19"/>
    <mergeCell ref="L16:L19"/>
    <mergeCell ref="G12:G15"/>
    <mergeCell ref="H12:H15"/>
    <mergeCell ref="I12:I15"/>
    <mergeCell ref="J12:J15"/>
    <mergeCell ref="R6:AC6"/>
    <mergeCell ref="M6:O6"/>
    <mergeCell ref="G8:G11"/>
    <mergeCell ref="H8:H11"/>
    <mergeCell ref="I8:I11"/>
    <mergeCell ref="J8:J11"/>
    <mergeCell ref="K8:K11"/>
    <mergeCell ref="L8:L11"/>
    <mergeCell ref="C36:C39"/>
    <mergeCell ref="E33:E35"/>
    <mergeCell ref="B6:B7"/>
    <mergeCell ref="J6:K6"/>
    <mergeCell ref="D33:D35"/>
    <mergeCell ref="C8:C11"/>
    <mergeCell ref="C12:C15"/>
    <mergeCell ref="C16:C19"/>
    <mergeCell ref="C20:C24"/>
    <mergeCell ref="C25:C28"/>
    <mergeCell ref="C29:C32"/>
    <mergeCell ref="C33:C35"/>
    <mergeCell ref="F8:F11"/>
    <mergeCell ref="E8:E11"/>
    <mergeCell ref="D8:D11"/>
    <mergeCell ref="D12:D15"/>
  </mergeCells>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18B5E-62E7-483E-8B1B-5E193211CA8D}">
  <dimension ref="B1:Z2062"/>
  <sheetViews>
    <sheetView showGridLines="0" zoomScale="115" zoomScaleNormal="115" workbookViewId="0">
      <pane ySplit="7" topLeftCell="A17" activePane="bottomLeft" state="frozen"/>
      <selection pane="bottomLeft" activeCell="N48" sqref="N48"/>
    </sheetView>
  </sheetViews>
  <sheetFormatPr defaultColWidth="8.77734375" defaultRowHeight="12"/>
  <cols>
    <col min="1" max="1" width="1.44140625" style="96" customWidth="1"/>
    <col min="2" max="3" width="10.5546875" style="96" customWidth="1"/>
    <col min="4" max="4" width="10.5546875" style="113" customWidth="1"/>
    <col min="5" max="6" width="8.5546875" style="113" customWidth="1"/>
    <col min="7" max="7" width="28.5546875" style="96" customWidth="1"/>
    <col min="8" max="8" width="50.5546875" style="96" customWidth="1"/>
    <col min="9" max="10" width="8.5546875" style="96" customWidth="1"/>
    <col min="11" max="11" width="10.5546875" style="113" customWidth="1"/>
    <col min="12" max="12" width="5.44140625" style="96" bestFit="1" customWidth="1"/>
    <col min="13" max="13" width="5.109375" style="96" bestFit="1" customWidth="1"/>
    <col min="14" max="18" width="5.5546875" style="96" customWidth="1"/>
    <col min="19" max="19" width="4.33203125" style="118" customWidth="1"/>
    <col min="20" max="20" width="4.44140625" style="163" bestFit="1" customWidth="1"/>
    <col min="21" max="23" width="5.44140625" style="96" customWidth="1"/>
    <col min="24" max="24" width="4.44140625" style="96" bestFit="1" customWidth="1"/>
    <col min="25" max="25" width="4.6640625" style="164" customWidth="1"/>
    <col min="26" max="26" width="15.109375" style="96" bestFit="1" customWidth="1"/>
    <col min="27" max="16384" width="8.77734375" style="96"/>
  </cols>
  <sheetData>
    <row r="1" spans="2:26" ht="13.5">
      <c r="B1" s="484" t="s">
        <v>1745</v>
      </c>
      <c r="C1" s="484"/>
      <c r="D1" s="484"/>
      <c r="E1" s="484"/>
      <c r="F1" s="484"/>
      <c r="G1" s="484"/>
      <c r="H1" s="484"/>
      <c r="I1" s="484"/>
      <c r="J1" s="484"/>
      <c r="K1" s="484"/>
      <c r="L1" s="484"/>
      <c r="M1" s="484"/>
      <c r="N1" s="484"/>
      <c r="O1" s="484"/>
      <c r="P1" s="484"/>
      <c r="Q1" s="484"/>
      <c r="R1" s="484"/>
      <c r="S1" s="484"/>
      <c r="T1" s="484"/>
      <c r="U1" s="484"/>
      <c r="V1" s="484"/>
      <c r="W1" s="484"/>
      <c r="X1" s="484"/>
      <c r="Y1" s="484"/>
      <c r="Z1" s="484"/>
    </row>
    <row r="3" spans="2:26">
      <c r="B3" s="114" t="s">
        <v>1744</v>
      </c>
    </row>
    <row r="4" spans="2:26" ht="12.75" thickBot="1">
      <c r="B4" s="114" t="s">
        <v>1748</v>
      </c>
      <c r="S4" s="114" t="s">
        <v>1746</v>
      </c>
    </row>
    <row r="5" spans="2:26" ht="13.5">
      <c r="B5" s="407"/>
      <c r="C5" s="408"/>
      <c r="D5" s="408"/>
      <c r="E5" s="408" t="s">
        <v>7</v>
      </c>
      <c r="F5" s="408"/>
      <c r="G5" s="408" t="s">
        <v>184</v>
      </c>
      <c r="H5" s="408" t="s">
        <v>184</v>
      </c>
      <c r="I5" s="490" t="s">
        <v>185</v>
      </c>
      <c r="J5" s="490"/>
      <c r="K5" s="409" t="s">
        <v>2182</v>
      </c>
      <c r="L5" s="491" t="s">
        <v>186</v>
      </c>
      <c r="M5" s="492"/>
      <c r="N5" s="493" t="s">
        <v>187</v>
      </c>
      <c r="O5" s="494"/>
      <c r="P5" s="494"/>
      <c r="Q5" s="494"/>
      <c r="R5" s="495"/>
      <c r="S5" s="477" t="s">
        <v>188</v>
      </c>
      <c r="T5" s="477"/>
      <c r="U5" s="485" t="s">
        <v>189</v>
      </c>
      <c r="V5" s="485"/>
      <c r="W5" s="485"/>
      <c r="X5" s="485"/>
      <c r="Y5" s="94"/>
      <c r="Z5" s="95"/>
    </row>
    <row r="6" spans="2:26" ht="13.5">
      <c r="B6" s="410" t="s">
        <v>190</v>
      </c>
      <c r="C6" s="411" t="s">
        <v>191</v>
      </c>
      <c r="D6" s="411" t="s">
        <v>192</v>
      </c>
      <c r="E6" s="411" t="s">
        <v>193</v>
      </c>
      <c r="F6" s="411" t="s">
        <v>194</v>
      </c>
      <c r="G6" s="411" t="s">
        <v>195</v>
      </c>
      <c r="H6" s="411" t="s">
        <v>196</v>
      </c>
      <c r="I6" s="412"/>
      <c r="J6" s="412" t="s">
        <v>197</v>
      </c>
      <c r="K6" s="413" t="s">
        <v>2183</v>
      </c>
      <c r="L6" s="486" t="s">
        <v>198</v>
      </c>
      <c r="M6" s="487"/>
      <c r="N6" s="488" t="s">
        <v>199</v>
      </c>
      <c r="O6" s="488"/>
      <c r="P6" s="488"/>
      <c r="Q6" s="488"/>
      <c r="R6" s="489"/>
      <c r="S6" s="97"/>
      <c r="T6" s="98" t="s">
        <v>200</v>
      </c>
      <c r="U6" s="99" t="s">
        <v>201</v>
      </c>
      <c r="V6" s="99" t="s">
        <v>202</v>
      </c>
      <c r="W6" s="99" t="s">
        <v>203</v>
      </c>
      <c r="X6" s="100" t="s">
        <v>204</v>
      </c>
      <c r="Y6" s="101" t="s">
        <v>205</v>
      </c>
      <c r="Z6" s="102"/>
    </row>
    <row r="7" spans="2:26" ht="14.25" thickBot="1">
      <c r="B7" s="414"/>
      <c r="C7" s="412"/>
      <c r="D7" s="412"/>
      <c r="E7" s="412"/>
      <c r="F7" s="412"/>
      <c r="G7" s="412"/>
      <c r="H7" s="412"/>
      <c r="I7" s="412"/>
      <c r="J7" s="412"/>
      <c r="K7" s="413"/>
      <c r="L7" s="403"/>
      <c r="M7" s="103" t="s">
        <v>206</v>
      </c>
      <c r="N7" s="104">
        <v>100</v>
      </c>
      <c r="O7" s="105">
        <v>92.5</v>
      </c>
      <c r="P7" s="105">
        <v>85</v>
      </c>
      <c r="Q7" s="105">
        <v>77.5</v>
      </c>
      <c r="R7" s="105">
        <v>70</v>
      </c>
      <c r="S7" s="106"/>
      <c r="T7" s="106" t="s">
        <v>207</v>
      </c>
      <c r="U7" s="107">
        <v>0.2</v>
      </c>
      <c r="V7" s="108">
        <v>0.4</v>
      </c>
      <c r="W7" s="108">
        <v>0.4</v>
      </c>
      <c r="X7" s="109" t="s">
        <v>44</v>
      </c>
      <c r="Y7" s="110"/>
      <c r="Z7" s="111"/>
    </row>
    <row r="8" spans="2:26">
      <c r="B8" s="415"/>
      <c r="C8" s="416"/>
      <c r="D8" s="417"/>
      <c r="E8" s="417"/>
      <c r="F8" s="417"/>
      <c r="G8" s="417"/>
      <c r="H8" s="417"/>
      <c r="I8" s="418"/>
      <c r="J8" s="419"/>
      <c r="K8" s="420"/>
      <c r="L8" s="115"/>
      <c r="M8" s="116"/>
      <c r="N8" s="117"/>
      <c r="O8" s="117"/>
      <c r="P8" s="117"/>
      <c r="Q8" s="117"/>
      <c r="R8" s="117"/>
      <c r="T8" s="119"/>
      <c r="U8" s="120"/>
      <c r="V8" s="120"/>
      <c r="W8" s="120"/>
      <c r="X8" s="121"/>
      <c r="Y8" s="122"/>
    </row>
    <row r="9" spans="2:26">
      <c r="B9" s="421" t="s">
        <v>1877</v>
      </c>
      <c r="C9" s="422" t="s">
        <v>1932</v>
      </c>
      <c r="D9" s="417" t="s">
        <v>2008</v>
      </c>
      <c r="E9" s="417" t="s">
        <v>2000</v>
      </c>
      <c r="F9" s="417" t="s">
        <v>2001</v>
      </c>
      <c r="G9" s="423" t="s">
        <v>1885</v>
      </c>
      <c r="H9" s="423" t="s">
        <v>2016</v>
      </c>
      <c r="I9" s="424">
        <v>1</v>
      </c>
      <c r="J9" s="425" t="s">
        <v>212</v>
      </c>
      <c r="K9" s="426">
        <v>8</v>
      </c>
      <c r="L9" s="404">
        <v>7.4999999999999997E-2</v>
      </c>
      <c r="M9" s="382">
        <v>7.4999999999999997E-2</v>
      </c>
      <c r="N9" s="478" t="s">
        <v>2017</v>
      </c>
      <c r="O9" s="479"/>
      <c r="P9" s="479"/>
      <c r="Q9" s="479"/>
      <c r="R9" s="480"/>
      <c r="S9" s="127"/>
      <c r="T9" s="128" t="str">
        <f t="shared" ref="T9:T18" si="0">IF(S9="","",((S9-(I9*0.7))/(I9*0.3))*30+70)</f>
        <v/>
      </c>
      <c r="U9" s="129"/>
      <c r="V9" s="129"/>
      <c r="W9" s="129"/>
      <c r="X9" s="130" t="str">
        <f t="shared" ref="X9:X18" si="1">IF(T9="","",T9)</f>
        <v/>
      </c>
      <c r="Y9" s="131" t="str">
        <f t="shared" ref="Y9:Y18" si="2">IF(X9="","",X9*L9)</f>
        <v/>
      </c>
      <c r="Z9" s="132" t="s">
        <v>1997</v>
      </c>
    </row>
    <row r="10" spans="2:26">
      <c r="B10" s="421" t="s">
        <v>1877</v>
      </c>
      <c r="C10" s="422" t="s">
        <v>1932</v>
      </c>
      <c r="D10" s="417" t="s">
        <v>2008</v>
      </c>
      <c r="E10" s="417" t="s">
        <v>2000</v>
      </c>
      <c r="F10" s="417" t="s">
        <v>2001</v>
      </c>
      <c r="G10" s="423" t="s">
        <v>2018</v>
      </c>
      <c r="H10" s="423" t="s">
        <v>2019</v>
      </c>
      <c r="I10" s="424">
        <v>1</v>
      </c>
      <c r="J10" s="425" t="s">
        <v>212</v>
      </c>
      <c r="K10" s="426">
        <v>8</v>
      </c>
      <c r="L10" s="404">
        <v>7.4999999999999997E-2</v>
      </c>
      <c r="M10" s="382">
        <v>7.4999999999999997E-2</v>
      </c>
      <c r="N10" s="478" t="s">
        <v>2020</v>
      </c>
      <c r="O10" s="479"/>
      <c r="P10" s="479"/>
      <c r="Q10" s="479"/>
      <c r="R10" s="480"/>
      <c r="S10" s="127"/>
      <c r="T10" s="128" t="str">
        <f t="shared" si="0"/>
        <v/>
      </c>
      <c r="U10" s="129"/>
      <c r="V10" s="129"/>
      <c r="W10" s="129"/>
      <c r="X10" s="130" t="str">
        <f t="shared" si="1"/>
        <v/>
      </c>
      <c r="Y10" s="131" t="str">
        <f t="shared" si="2"/>
        <v/>
      </c>
      <c r="Z10" s="132"/>
    </row>
    <row r="11" spans="2:26">
      <c r="B11" s="421" t="s">
        <v>1877</v>
      </c>
      <c r="C11" s="422" t="s">
        <v>1932</v>
      </c>
      <c r="D11" s="417" t="s">
        <v>2008</v>
      </c>
      <c r="E11" s="417" t="s">
        <v>2000</v>
      </c>
      <c r="F11" s="417" t="s">
        <v>2001</v>
      </c>
      <c r="G11" s="423" t="s">
        <v>2021</v>
      </c>
      <c r="H11" s="423" t="s">
        <v>2022</v>
      </c>
      <c r="I11" s="424">
        <v>1</v>
      </c>
      <c r="J11" s="425" t="s">
        <v>212</v>
      </c>
      <c r="K11" s="426">
        <v>8</v>
      </c>
      <c r="L11" s="404">
        <v>7.4999999999999997E-2</v>
      </c>
      <c r="M11" s="382">
        <v>7.4999999999999997E-2</v>
      </c>
      <c r="N11" s="478" t="s">
        <v>2023</v>
      </c>
      <c r="O11" s="479"/>
      <c r="P11" s="479"/>
      <c r="Q11" s="479"/>
      <c r="R11" s="480"/>
      <c r="S11" s="127"/>
      <c r="T11" s="128" t="str">
        <f t="shared" si="0"/>
        <v/>
      </c>
      <c r="U11" s="129"/>
      <c r="V11" s="129"/>
      <c r="W11" s="129"/>
      <c r="X11" s="130" t="str">
        <f t="shared" si="1"/>
        <v/>
      </c>
      <c r="Y11" s="131" t="str">
        <f t="shared" si="2"/>
        <v/>
      </c>
      <c r="Z11" s="132"/>
    </row>
    <row r="12" spans="2:26">
      <c r="B12" s="421" t="s">
        <v>1877</v>
      </c>
      <c r="C12" s="422" t="s">
        <v>1932</v>
      </c>
      <c r="D12" s="417" t="s">
        <v>2008</v>
      </c>
      <c r="E12" s="417" t="s">
        <v>2000</v>
      </c>
      <c r="F12" s="417" t="s">
        <v>2001</v>
      </c>
      <c r="G12" s="423" t="s">
        <v>2024</v>
      </c>
      <c r="H12" s="423" t="s">
        <v>2025</v>
      </c>
      <c r="I12" s="424">
        <v>1</v>
      </c>
      <c r="J12" s="425" t="s">
        <v>212</v>
      </c>
      <c r="K12" s="426">
        <v>8</v>
      </c>
      <c r="L12" s="404">
        <v>7.4999999999999997E-2</v>
      </c>
      <c r="M12" s="382">
        <v>7.4999999999999997E-2</v>
      </c>
      <c r="N12" s="478" t="s">
        <v>2026</v>
      </c>
      <c r="O12" s="479"/>
      <c r="P12" s="479"/>
      <c r="Q12" s="479"/>
      <c r="R12" s="480"/>
      <c r="S12" s="127"/>
      <c r="T12" s="128" t="str">
        <f t="shared" si="0"/>
        <v/>
      </c>
      <c r="U12" s="129"/>
      <c r="V12" s="129"/>
      <c r="W12" s="129"/>
      <c r="X12" s="130" t="str">
        <f t="shared" si="1"/>
        <v/>
      </c>
      <c r="Y12" s="131" t="str">
        <f t="shared" si="2"/>
        <v/>
      </c>
      <c r="Z12" s="132"/>
    </row>
    <row r="13" spans="2:26">
      <c r="B13" s="421" t="s">
        <v>1877</v>
      </c>
      <c r="C13" s="422" t="s">
        <v>1932</v>
      </c>
      <c r="D13" s="417" t="s">
        <v>2008</v>
      </c>
      <c r="E13" s="417" t="s">
        <v>2000</v>
      </c>
      <c r="F13" s="417" t="s">
        <v>2001</v>
      </c>
      <c r="G13" s="423" t="s">
        <v>2027</v>
      </c>
      <c r="H13" s="423" t="s">
        <v>2028</v>
      </c>
      <c r="I13" s="424">
        <v>1</v>
      </c>
      <c r="J13" s="425" t="s">
        <v>212</v>
      </c>
      <c r="K13" s="426">
        <v>8</v>
      </c>
      <c r="L13" s="404">
        <v>7.4999999999999997E-2</v>
      </c>
      <c r="M13" s="382">
        <v>7.4999999999999997E-2</v>
      </c>
      <c r="N13" s="478" t="s">
        <v>2029</v>
      </c>
      <c r="O13" s="479"/>
      <c r="P13" s="479"/>
      <c r="Q13" s="479"/>
      <c r="R13" s="480"/>
      <c r="S13" s="127"/>
      <c r="T13" s="128" t="str">
        <f t="shared" si="0"/>
        <v/>
      </c>
      <c r="U13" s="129"/>
      <c r="V13" s="129"/>
      <c r="W13" s="129"/>
      <c r="X13" s="130" t="str">
        <f t="shared" si="1"/>
        <v/>
      </c>
      <c r="Y13" s="131" t="str">
        <f t="shared" si="2"/>
        <v/>
      </c>
      <c r="Z13" s="132"/>
    </row>
    <row r="14" spans="2:26">
      <c r="B14" s="421" t="s">
        <v>1877</v>
      </c>
      <c r="C14" s="422" t="s">
        <v>1932</v>
      </c>
      <c r="D14" s="417" t="s">
        <v>2008</v>
      </c>
      <c r="E14" s="417" t="s">
        <v>2000</v>
      </c>
      <c r="F14" s="417" t="s">
        <v>2001</v>
      </c>
      <c r="G14" s="423" t="s">
        <v>2030</v>
      </c>
      <c r="H14" s="423" t="s">
        <v>2031</v>
      </c>
      <c r="I14" s="424">
        <v>1</v>
      </c>
      <c r="J14" s="425" t="s">
        <v>212</v>
      </c>
      <c r="K14" s="426">
        <v>8</v>
      </c>
      <c r="L14" s="404">
        <v>7.4999999999999997E-2</v>
      </c>
      <c r="M14" s="382">
        <v>7.4999999999999997E-2</v>
      </c>
      <c r="N14" s="478" t="s">
        <v>2032</v>
      </c>
      <c r="O14" s="479"/>
      <c r="P14" s="479"/>
      <c r="Q14" s="479"/>
      <c r="R14" s="480"/>
      <c r="S14" s="127"/>
      <c r="T14" s="128" t="str">
        <f t="shared" si="0"/>
        <v/>
      </c>
      <c r="U14" s="129"/>
      <c r="V14" s="129"/>
      <c r="W14" s="129"/>
      <c r="X14" s="130" t="str">
        <f t="shared" si="1"/>
        <v/>
      </c>
      <c r="Y14" s="131" t="str">
        <f t="shared" si="2"/>
        <v/>
      </c>
      <c r="Z14" s="132"/>
    </row>
    <row r="15" spans="2:26">
      <c r="B15" s="421" t="s">
        <v>1877</v>
      </c>
      <c r="C15" s="422" t="s">
        <v>1932</v>
      </c>
      <c r="D15" s="417" t="s">
        <v>2008</v>
      </c>
      <c r="E15" s="417" t="s">
        <v>2000</v>
      </c>
      <c r="F15" s="417" t="s">
        <v>2001</v>
      </c>
      <c r="G15" s="423" t="s">
        <v>2033</v>
      </c>
      <c r="H15" s="423" t="s">
        <v>2034</v>
      </c>
      <c r="I15" s="424">
        <v>1</v>
      </c>
      <c r="J15" s="425" t="s">
        <v>212</v>
      </c>
      <c r="K15" s="426">
        <v>8</v>
      </c>
      <c r="L15" s="404">
        <v>7.4999999999999997E-2</v>
      </c>
      <c r="M15" s="382">
        <v>7.4999999999999997E-2</v>
      </c>
      <c r="N15" s="478" t="s">
        <v>2035</v>
      </c>
      <c r="O15" s="479"/>
      <c r="P15" s="479"/>
      <c r="Q15" s="479"/>
      <c r="R15" s="480"/>
      <c r="S15" s="127"/>
      <c r="T15" s="128" t="str">
        <f t="shared" si="0"/>
        <v/>
      </c>
      <c r="U15" s="129"/>
      <c r="V15" s="129"/>
      <c r="W15" s="129"/>
      <c r="X15" s="130" t="str">
        <f t="shared" si="1"/>
        <v/>
      </c>
      <c r="Y15" s="131" t="str">
        <f t="shared" si="2"/>
        <v/>
      </c>
      <c r="Z15" s="132"/>
    </row>
    <row r="16" spans="2:26">
      <c r="B16" s="421" t="s">
        <v>1877</v>
      </c>
      <c r="C16" s="422" t="s">
        <v>1932</v>
      </c>
      <c r="D16" s="417" t="s">
        <v>2008</v>
      </c>
      <c r="E16" s="417" t="s">
        <v>2000</v>
      </c>
      <c r="F16" s="417" t="s">
        <v>2001</v>
      </c>
      <c r="G16" s="423" t="s">
        <v>2036</v>
      </c>
      <c r="H16" s="423" t="s">
        <v>2037</v>
      </c>
      <c r="I16" s="424">
        <v>1</v>
      </c>
      <c r="J16" s="425" t="s">
        <v>212</v>
      </c>
      <c r="K16" s="426">
        <v>8</v>
      </c>
      <c r="L16" s="404">
        <v>7.4999999999999997E-2</v>
      </c>
      <c r="M16" s="382">
        <v>7.4999999999999997E-2</v>
      </c>
      <c r="N16" s="478" t="s">
        <v>2038</v>
      </c>
      <c r="O16" s="479"/>
      <c r="P16" s="479"/>
      <c r="Q16" s="479"/>
      <c r="R16" s="480"/>
      <c r="S16" s="127"/>
      <c r="T16" s="128" t="str">
        <f t="shared" si="0"/>
        <v/>
      </c>
      <c r="U16" s="129"/>
      <c r="V16" s="129"/>
      <c r="W16" s="129"/>
      <c r="X16" s="130" t="str">
        <f t="shared" si="1"/>
        <v/>
      </c>
      <c r="Y16" s="131" t="str">
        <f t="shared" si="2"/>
        <v/>
      </c>
      <c r="Z16" s="132"/>
    </row>
    <row r="17" spans="2:26">
      <c r="B17" s="421" t="s">
        <v>1877</v>
      </c>
      <c r="C17" s="422" t="s">
        <v>1932</v>
      </c>
      <c r="D17" s="417" t="s">
        <v>2008</v>
      </c>
      <c r="E17" s="417" t="s">
        <v>2000</v>
      </c>
      <c r="F17" s="417" t="s">
        <v>2001</v>
      </c>
      <c r="G17" s="423" t="s">
        <v>2039</v>
      </c>
      <c r="H17" s="423" t="s">
        <v>2186</v>
      </c>
      <c r="I17" s="424">
        <v>1</v>
      </c>
      <c r="J17" s="425" t="s">
        <v>212</v>
      </c>
      <c r="K17" s="426">
        <v>8</v>
      </c>
      <c r="L17" s="404">
        <v>7.4999999999999997E-2</v>
      </c>
      <c r="M17" s="382">
        <v>7.4999999999999997E-2</v>
      </c>
      <c r="N17" s="478" t="s">
        <v>2185</v>
      </c>
      <c r="O17" s="479"/>
      <c r="P17" s="479"/>
      <c r="Q17" s="479"/>
      <c r="R17" s="480"/>
      <c r="S17" s="127"/>
      <c r="T17" s="128" t="str">
        <f t="shared" si="0"/>
        <v/>
      </c>
      <c r="U17" s="129"/>
      <c r="V17" s="129"/>
      <c r="W17" s="129"/>
      <c r="X17" s="130" t="str">
        <f t="shared" si="1"/>
        <v/>
      </c>
      <c r="Y17" s="131" t="str">
        <f t="shared" si="2"/>
        <v/>
      </c>
      <c r="Z17" s="132"/>
    </row>
    <row r="18" spans="2:26">
      <c r="B18" s="421" t="s">
        <v>1877</v>
      </c>
      <c r="C18" s="422" t="s">
        <v>1932</v>
      </c>
      <c r="D18" s="417" t="s">
        <v>2008</v>
      </c>
      <c r="E18" s="417" t="s">
        <v>2000</v>
      </c>
      <c r="F18" s="417" t="s">
        <v>2001</v>
      </c>
      <c r="G18" s="423" t="s">
        <v>2009</v>
      </c>
      <c r="H18" s="423" t="s">
        <v>2040</v>
      </c>
      <c r="I18" s="424">
        <v>1</v>
      </c>
      <c r="J18" s="425" t="s">
        <v>212</v>
      </c>
      <c r="K18" s="426">
        <v>8</v>
      </c>
      <c r="L18" s="404">
        <v>7.4999999999999997E-2</v>
      </c>
      <c r="M18" s="382">
        <v>7.4999999999999997E-2</v>
      </c>
      <c r="N18" s="478" t="s">
        <v>2041</v>
      </c>
      <c r="O18" s="479"/>
      <c r="P18" s="479"/>
      <c r="Q18" s="479"/>
      <c r="R18" s="480"/>
      <c r="S18" s="127"/>
      <c r="T18" s="128" t="str">
        <f t="shared" si="0"/>
        <v/>
      </c>
      <c r="U18" s="129"/>
      <c r="V18" s="129"/>
      <c r="W18" s="129"/>
      <c r="X18" s="130" t="str">
        <f t="shared" si="1"/>
        <v/>
      </c>
      <c r="Y18" s="131" t="str">
        <f t="shared" si="2"/>
        <v/>
      </c>
      <c r="Z18" s="132"/>
    </row>
    <row r="19" spans="2:26">
      <c r="B19" s="427" t="s">
        <v>1877</v>
      </c>
      <c r="C19" s="428" t="s">
        <v>1932</v>
      </c>
      <c r="D19" s="417" t="s">
        <v>2008</v>
      </c>
      <c r="E19" s="417" t="s">
        <v>2002</v>
      </c>
      <c r="F19" s="417" t="s">
        <v>2001</v>
      </c>
      <c r="G19" s="423" t="s">
        <v>2003</v>
      </c>
      <c r="H19" s="423" t="s">
        <v>2004</v>
      </c>
      <c r="I19" s="429">
        <v>100</v>
      </c>
      <c r="J19" s="419"/>
      <c r="K19" s="430">
        <v>10</v>
      </c>
      <c r="L19" s="405">
        <v>0.1</v>
      </c>
      <c r="M19" s="139">
        <v>0.1</v>
      </c>
      <c r="N19" s="481" t="s">
        <v>213</v>
      </c>
      <c r="O19" s="482"/>
      <c r="P19" s="482"/>
      <c r="Q19" s="482"/>
      <c r="R19" s="483"/>
      <c r="S19" s="140"/>
      <c r="T19" s="141" t="str">
        <f>IF(S19="","",S19)</f>
        <v/>
      </c>
      <c r="U19" s="142"/>
      <c r="V19" s="142"/>
      <c r="W19" s="142"/>
      <c r="X19" s="143" t="str">
        <f t="shared" ref="X19:X21" si="3">IF(T19="","",T19)</f>
        <v/>
      </c>
      <c r="Y19" s="144" t="str">
        <f t="shared" ref="Y19:Y21" si="4">IF(X19="","",X19*L19)</f>
        <v/>
      </c>
      <c r="Z19" s="145" t="s">
        <v>213</v>
      </c>
    </row>
    <row r="20" spans="2:26">
      <c r="B20" s="427" t="s">
        <v>1877</v>
      </c>
      <c r="C20" s="428" t="s">
        <v>1932</v>
      </c>
      <c r="D20" s="417" t="s">
        <v>2008</v>
      </c>
      <c r="E20" s="417" t="s">
        <v>2005</v>
      </c>
      <c r="F20" s="417" t="s">
        <v>211</v>
      </c>
      <c r="G20" s="423" t="s">
        <v>2003</v>
      </c>
      <c r="H20" s="423" t="s">
        <v>2006</v>
      </c>
      <c r="I20" s="429">
        <v>100</v>
      </c>
      <c r="J20" s="419"/>
      <c r="K20" s="430">
        <v>5</v>
      </c>
      <c r="L20" s="405">
        <v>0.1</v>
      </c>
      <c r="M20" s="139">
        <v>0.1</v>
      </c>
      <c r="N20" s="481" t="s">
        <v>214</v>
      </c>
      <c r="O20" s="482"/>
      <c r="P20" s="482"/>
      <c r="Q20" s="482"/>
      <c r="R20" s="483"/>
      <c r="S20" s="140"/>
      <c r="T20" s="141" t="str">
        <f>IF(S20="","",S20)</f>
        <v/>
      </c>
      <c r="U20" s="142"/>
      <c r="V20" s="142"/>
      <c r="W20" s="142"/>
      <c r="X20" s="143" t="str">
        <f t="shared" si="3"/>
        <v/>
      </c>
      <c r="Y20" s="144" t="str">
        <f t="shared" si="4"/>
        <v/>
      </c>
      <c r="Z20" s="145" t="s">
        <v>1998</v>
      </c>
    </row>
    <row r="21" spans="2:26">
      <c r="B21" s="427" t="s">
        <v>1877</v>
      </c>
      <c r="C21" s="428" t="s">
        <v>1932</v>
      </c>
      <c r="D21" s="417" t="s">
        <v>2008</v>
      </c>
      <c r="E21" s="417" t="s">
        <v>1999</v>
      </c>
      <c r="F21" s="417" t="s">
        <v>2001</v>
      </c>
      <c r="G21" s="423" t="s">
        <v>1999</v>
      </c>
      <c r="H21" s="423" t="s">
        <v>2007</v>
      </c>
      <c r="I21" s="429">
        <v>100</v>
      </c>
      <c r="J21" s="419"/>
      <c r="K21" s="430">
        <v>5</v>
      </c>
      <c r="L21" s="405">
        <v>0.05</v>
      </c>
      <c r="M21" s="139">
        <v>0.05</v>
      </c>
      <c r="N21" s="481" t="s">
        <v>215</v>
      </c>
      <c r="O21" s="482"/>
      <c r="P21" s="482"/>
      <c r="Q21" s="482"/>
      <c r="R21" s="483"/>
      <c r="S21" s="140"/>
      <c r="T21" s="141" t="str">
        <f>IF(S21="","",S21)</f>
        <v/>
      </c>
      <c r="U21" s="142"/>
      <c r="V21" s="142"/>
      <c r="W21" s="146"/>
      <c r="X21" s="143" t="str">
        <f t="shared" si="3"/>
        <v/>
      </c>
      <c r="Y21" s="144" t="str">
        <f t="shared" si="4"/>
        <v/>
      </c>
      <c r="Z21" s="147" t="s">
        <v>1999</v>
      </c>
    </row>
    <row r="22" spans="2:26" ht="14.25" thickBot="1">
      <c r="B22" s="431" t="s">
        <v>1877</v>
      </c>
      <c r="C22" s="432" t="s">
        <v>1932</v>
      </c>
      <c r="D22" s="433" t="s">
        <v>2008</v>
      </c>
      <c r="E22" s="433" t="s">
        <v>94</v>
      </c>
      <c r="F22" s="433"/>
      <c r="G22" s="434"/>
      <c r="H22" s="434"/>
      <c r="I22" s="435"/>
      <c r="J22" s="433"/>
      <c r="K22" s="436">
        <f>SUM(K9:K21)</f>
        <v>100</v>
      </c>
      <c r="L22" s="406"/>
      <c r="M22" s="155">
        <f>SUM(M9:M21)</f>
        <v>0.99999999999999989</v>
      </c>
      <c r="N22" s="387"/>
      <c r="O22" s="156"/>
      <c r="P22" s="156"/>
      <c r="Q22" s="156"/>
      <c r="R22" s="156"/>
      <c r="S22" s="157"/>
      <c r="T22" s="158"/>
      <c r="U22" s="159"/>
      <c r="V22" s="159"/>
      <c r="W22" s="159"/>
      <c r="X22" s="160"/>
      <c r="Y22" s="161">
        <f>SUM(Y9:Y21)</f>
        <v>0</v>
      </c>
      <c r="Z22" s="162"/>
    </row>
    <row r="23" spans="2:26" ht="12.75" thickTop="1">
      <c r="B23" s="437"/>
      <c r="C23" s="438"/>
      <c r="D23" s="438"/>
      <c r="E23" s="438"/>
      <c r="F23" s="438"/>
      <c r="G23" s="439"/>
      <c r="H23" s="439"/>
      <c r="I23" s="440"/>
      <c r="J23" s="438"/>
      <c r="K23" s="441"/>
      <c r="N23" s="386"/>
    </row>
    <row r="24" spans="2:26">
      <c r="B24" s="421" t="s">
        <v>1877</v>
      </c>
      <c r="C24" s="422" t="s">
        <v>1911</v>
      </c>
      <c r="D24" s="417" t="s">
        <v>2008</v>
      </c>
      <c r="E24" s="417" t="s">
        <v>2000</v>
      </c>
      <c r="F24" s="417" t="s">
        <v>2001</v>
      </c>
      <c r="G24" s="423" t="s">
        <v>2090</v>
      </c>
      <c r="H24" s="423" t="s">
        <v>2091</v>
      </c>
      <c r="I24" s="424">
        <v>1</v>
      </c>
      <c r="J24" s="425" t="s">
        <v>212</v>
      </c>
      <c r="K24" s="426">
        <v>8</v>
      </c>
      <c r="L24" s="404">
        <v>7.4999999999999997E-2</v>
      </c>
      <c r="M24" s="382">
        <v>7.4999999999999997E-2</v>
      </c>
      <c r="N24" s="478" t="s">
        <v>2100</v>
      </c>
      <c r="O24" s="479"/>
      <c r="P24" s="479"/>
      <c r="Q24" s="479"/>
      <c r="R24" s="480"/>
      <c r="S24" s="127"/>
      <c r="T24" s="128" t="str">
        <f t="shared" ref="T24:T33" si="5">IF(S24="","",((S24-(I24*0.7))/(I24*0.3))*30+70)</f>
        <v/>
      </c>
      <c r="U24" s="129"/>
      <c r="V24" s="129"/>
      <c r="W24" s="129"/>
      <c r="X24" s="130" t="str">
        <f t="shared" ref="X24:X33" si="6">IF(T24="","",T24)</f>
        <v/>
      </c>
      <c r="Y24" s="131" t="str">
        <f t="shared" ref="Y24:Y33" si="7">IF(X24="","",X24*L24)</f>
        <v/>
      </c>
      <c r="Z24" s="132" t="s">
        <v>1997</v>
      </c>
    </row>
    <row r="25" spans="2:26">
      <c r="B25" s="421" t="s">
        <v>1877</v>
      </c>
      <c r="C25" s="422" t="s">
        <v>1911</v>
      </c>
      <c r="D25" s="417" t="s">
        <v>2008</v>
      </c>
      <c r="E25" s="417" t="s">
        <v>2000</v>
      </c>
      <c r="F25" s="417" t="s">
        <v>2001</v>
      </c>
      <c r="G25" s="423" t="s">
        <v>2043</v>
      </c>
      <c r="H25" s="423" t="s">
        <v>2044</v>
      </c>
      <c r="I25" s="424">
        <v>1</v>
      </c>
      <c r="J25" s="425" t="s">
        <v>212</v>
      </c>
      <c r="K25" s="426">
        <v>8</v>
      </c>
      <c r="L25" s="404">
        <v>7.4999999999999997E-2</v>
      </c>
      <c r="M25" s="382">
        <v>7.4999999999999997E-2</v>
      </c>
      <c r="N25" s="478" t="s">
        <v>2045</v>
      </c>
      <c r="O25" s="479"/>
      <c r="P25" s="479"/>
      <c r="Q25" s="479"/>
      <c r="R25" s="480"/>
      <c r="S25" s="127"/>
      <c r="T25" s="128" t="str">
        <f t="shared" si="5"/>
        <v/>
      </c>
      <c r="U25" s="129"/>
      <c r="V25" s="129"/>
      <c r="W25" s="129"/>
      <c r="X25" s="130" t="str">
        <f t="shared" si="6"/>
        <v/>
      </c>
      <c r="Y25" s="131" t="str">
        <f t="shared" si="7"/>
        <v/>
      </c>
      <c r="Z25" s="132"/>
    </row>
    <row r="26" spans="2:26">
      <c r="B26" s="421" t="s">
        <v>1877</v>
      </c>
      <c r="C26" s="422" t="s">
        <v>1911</v>
      </c>
      <c r="D26" s="417" t="s">
        <v>2008</v>
      </c>
      <c r="E26" s="417" t="s">
        <v>2000</v>
      </c>
      <c r="F26" s="417" t="s">
        <v>2001</v>
      </c>
      <c r="G26" s="423" t="s">
        <v>2092</v>
      </c>
      <c r="H26" s="423" t="s">
        <v>2046</v>
      </c>
      <c r="I26" s="424">
        <v>1</v>
      </c>
      <c r="J26" s="425" t="s">
        <v>212</v>
      </c>
      <c r="K26" s="426">
        <v>8</v>
      </c>
      <c r="L26" s="404">
        <v>7.4999999999999997E-2</v>
      </c>
      <c r="M26" s="382">
        <v>7.4999999999999997E-2</v>
      </c>
      <c r="N26" s="478" t="s">
        <v>2047</v>
      </c>
      <c r="O26" s="479"/>
      <c r="P26" s="479"/>
      <c r="Q26" s="479"/>
      <c r="R26" s="480"/>
      <c r="S26" s="127"/>
      <c r="T26" s="128" t="str">
        <f t="shared" si="5"/>
        <v/>
      </c>
      <c r="U26" s="129"/>
      <c r="V26" s="129"/>
      <c r="W26" s="129"/>
      <c r="X26" s="130" t="str">
        <f t="shared" si="6"/>
        <v/>
      </c>
      <c r="Y26" s="131" t="str">
        <f t="shared" si="7"/>
        <v/>
      </c>
      <c r="Z26" s="132"/>
    </row>
    <row r="27" spans="2:26">
      <c r="B27" s="421" t="s">
        <v>1877</v>
      </c>
      <c r="C27" s="422" t="s">
        <v>1911</v>
      </c>
      <c r="D27" s="417" t="s">
        <v>2008</v>
      </c>
      <c r="E27" s="417" t="s">
        <v>2000</v>
      </c>
      <c r="F27" s="417" t="s">
        <v>2001</v>
      </c>
      <c r="G27" s="423" t="s">
        <v>2048</v>
      </c>
      <c r="H27" s="423" t="s">
        <v>2049</v>
      </c>
      <c r="I27" s="424">
        <v>1</v>
      </c>
      <c r="J27" s="425" t="s">
        <v>212</v>
      </c>
      <c r="K27" s="426">
        <v>8</v>
      </c>
      <c r="L27" s="404">
        <v>7.4999999999999997E-2</v>
      </c>
      <c r="M27" s="382">
        <v>7.4999999999999997E-2</v>
      </c>
      <c r="N27" s="478" t="s">
        <v>2050</v>
      </c>
      <c r="O27" s="479"/>
      <c r="P27" s="479"/>
      <c r="Q27" s="479"/>
      <c r="R27" s="480"/>
      <c r="S27" s="127"/>
      <c r="T27" s="128" t="str">
        <f t="shared" si="5"/>
        <v/>
      </c>
      <c r="U27" s="129"/>
      <c r="V27" s="129"/>
      <c r="W27" s="129"/>
      <c r="X27" s="130" t="str">
        <f t="shared" si="6"/>
        <v/>
      </c>
      <c r="Y27" s="131" t="str">
        <f t="shared" si="7"/>
        <v/>
      </c>
      <c r="Z27" s="132"/>
    </row>
    <row r="28" spans="2:26">
      <c r="B28" s="421" t="s">
        <v>1877</v>
      </c>
      <c r="C28" s="422" t="s">
        <v>1911</v>
      </c>
      <c r="D28" s="417" t="s">
        <v>2008</v>
      </c>
      <c r="E28" s="417" t="s">
        <v>2000</v>
      </c>
      <c r="F28" s="417" t="s">
        <v>2001</v>
      </c>
      <c r="G28" s="423" t="s">
        <v>2051</v>
      </c>
      <c r="H28" s="423" t="s">
        <v>2052</v>
      </c>
      <c r="I28" s="424">
        <v>1</v>
      </c>
      <c r="J28" s="425" t="s">
        <v>212</v>
      </c>
      <c r="K28" s="426">
        <v>8</v>
      </c>
      <c r="L28" s="404">
        <v>7.4999999999999997E-2</v>
      </c>
      <c r="M28" s="382">
        <v>7.4999999999999997E-2</v>
      </c>
      <c r="N28" s="478" t="s">
        <v>2053</v>
      </c>
      <c r="O28" s="479"/>
      <c r="P28" s="479"/>
      <c r="Q28" s="479"/>
      <c r="R28" s="480"/>
      <c r="S28" s="127"/>
      <c r="T28" s="128" t="str">
        <f t="shared" si="5"/>
        <v/>
      </c>
      <c r="U28" s="129"/>
      <c r="V28" s="129"/>
      <c r="W28" s="129"/>
      <c r="X28" s="130" t="str">
        <f t="shared" si="6"/>
        <v/>
      </c>
      <c r="Y28" s="131" t="str">
        <f t="shared" si="7"/>
        <v/>
      </c>
      <c r="Z28" s="132"/>
    </row>
    <row r="29" spans="2:26">
      <c r="B29" s="421" t="s">
        <v>1877</v>
      </c>
      <c r="C29" s="422" t="s">
        <v>1911</v>
      </c>
      <c r="D29" s="417" t="s">
        <v>2008</v>
      </c>
      <c r="E29" s="417" t="s">
        <v>2000</v>
      </c>
      <c r="F29" s="417" t="s">
        <v>2001</v>
      </c>
      <c r="G29" s="423" t="s">
        <v>2093</v>
      </c>
      <c r="H29" s="423" t="s">
        <v>2094</v>
      </c>
      <c r="I29" s="424">
        <v>1</v>
      </c>
      <c r="J29" s="425" t="s">
        <v>212</v>
      </c>
      <c r="K29" s="426">
        <v>8</v>
      </c>
      <c r="L29" s="404">
        <v>7.4999999999999997E-2</v>
      </c>
      <c r="M29" s="382">
        <v>7.4999999999999997E-2</v>
      </c>
      <c r="N29" s="478" t="s">
        <v>2101</v>
      </c>
      <c r="O29" s="479"/>
      <c r="P29" s="479"/>
      <c r="Q29" s="479"/>
      <c r="R29" s="480"/>
      <c r="S29" s="127"/>
      <c r="T29" s="128" t="str">
        <f t="shared" si="5"/>
        <v/>
      </c>
      <c r="U29" s="129"/>
      <c r="V29" s="129"/>
      <c r="W29" s="129"/>
      <c r="X29" s="130" t="str">
        <f t="shared" si="6"/>
        <v/>
      </c>
      <c r="Y29" s="131" t="str">
        <f t="shared" si="7"/>
        <v/>
      </c>
      <c r="Z29" s="132"/>
    </row>
    <row r="30" spans="2:26">
      <c r="B30" s="421" t="s">
        <v>1877</v>
      </c>
      <c r="C30" s="422" t="s">
        <v>1911</v>
      </c>
      <c r="D30" s="417" t="s">
        <v>2008</v>
      </c>
      <c r="E30" s="417" t="s">
        <v>2000</v>
      </c>
      <c r="F30" s="417" t="s">
        <v>2001</v>
      </c>
      <c r="G30" s="423" t="s">
        <v>2095</v>
      </c>
      <c r="H30" s="423" t="s">
        <v>2096</v>
      </c>
      <c r="I30" s="424">
        <v>1</v>
      </c>
      <c r="J30" s="425" t="s">
        <v>212</v>
      </c>
      <c r="K30" s="426">
        <v>8</v>
      </c>
      <c r="L30" s="404">
        <v>7.4999999999999997E-2</v>
      </c>
      <c r="M30" s="382">
        <v>7.4999999999999997E-2</v>
      </c>
      <c r="N30" s="478" t="s">
        <v>2102</v>
      </c>
      <c r="O30" s="479"/>
      <c r="P30" s="479"/>
      <c r="Q30" s="479"/>
      <c r="R30" s="480"/>
      <c r="S30" s="127"/>
      <c r="T30" s="128" t="str">
        <f t="shared" si="5"/>
        <v/>
      </c>
      <c r="U30" s="129"/>
      <c r="V30" s="129"/>
      <c r="W30" s="129"/>
      <c r="X30" s="130" t="str">
        <f t="shared" si="6"/>
        <v/>
      </c>
      <c r="Y30" s="131" t="str">
        <f t="shared" si="7"/>
        <v/>
      </c>
      <c r="Z30" s="132"/>
    </row>
    <row r="31" spans="2:26">
      <c r="B31" s="421" t="s">
        <v>1877</v>
      </c>
      <c r="C31" s="422" t="s">
        <v>1911</v>
      </c>
      <c r="D31" s="417" t="s">
        <v>2008</v>
      </c>
      <c r="E31" s="417" t="s">
        <v>2000</v>
      </c>
      <c r="F31" s="417" t="s">
        <v>2001</v>
      </c>
      <c r="G31" s="423" t="s">
        <v>2054</v>
      </c>
      <c r="H31" s="423" t="s">
        <v>2097</v>
      </c>
      <c r="I31" s="424">
        <v>1</v>
      </c>
      <c r="J31" s="425" t="s">
        <v>212</v>
      </c>
      <c r="K31" s="426">
        <v>8</v>
      </c>
      <c r="L31" s="404">
        <v>7.4999999999999997E-2</v>
      </c>
      <c r="M31" s="382">
        <v>7.4999999999999997E-2</v>
      </c>
      <c r="N31" s="478" t="s">
        <v>2055</v>
      </c>
      <c r="O31" s="479"/>
      <c r="P31" s="479"/>
      <c r="Q31" s="479"/>
      <c r="R31" s="480"/>
      <c r="S31" s="127"/>
      <c r="T31" s="128" t="str">
        <f t="shared" si="5"/>
        <v/>
      </c>
      <c r="U31" s="129"/>
      <c r="V31" s="129"/>
      <c r="W31" s="129"/>
      <c r="X31" s="130" t="str">
        <f t="shared" si="6"/>
        <v/>
      </c>
      <c r="Y31" s="131" t="str">
        <f t="shared" si="7"/>
        <v/>
      </c>
      <c r="Z31" s="132"/>
    </row>
    <row r="32" spans="2:26">
      <c r="B32" s="421" t="s">
        <v>1877</v>
      </c>
      <c r="C32" s="422" t="s">
        <v>1911</v>
      </c>
      <c r="D32" s="417" t="s">
        <v>2008</v>
      </c>
      <c r="E32" s="417" t="s">
        <v>2000</v>
      </c>
      <c r="F32" s="417" t="s">
        <v>2001</v>
      </c>
      <c r="G32" s="423" t="s">
        <v>2056</v>
      </c>
      <c r="H32" s="423" t="s">
        <v>2098</v>
      </c>
      <c r="I32" s="424">
        <v>1</v>
      </c>
      <c r="J32" s="425" t="s">
        <v>212</v>
      </c>
      <c r="K32" s="426">
        <v>8</v>
      </c>
      <c r="L32" s="404">
        <v>7.4999999999999997E-2</v>
      </c>
      <c r="M32" s="382">
        <v>7.4999999999999997E-2</v>
      </c>
      <c r="N32" s="478" t="s">
        <v>2057</v>
      </c>
      <c r="O32" s="479"/>
      <c r="P32" s="479"/>
      <c r="Q32" s="479"/>
      <c r="R32" s="480"/>
      <c r="S32" s="127"/>
      <c r="T32" s="128" t="str">
        <f t="shared" si="5"/>
        <v/>
      </c>
      <c r="U32" s="129"/>
      <c r="V32" s="129"/>
      <c r="W32" s="129"/>
      <c r="X32" s="130" t="str">
        <f t="shared" si="6"/>
        <v/>
      </c>
      <c r="Y32" s="131" t="str">
        <f t="shared" si="7"/>
        <v/>
      </c>
      <c r="Z32" s="132"/>
    </row>
    <row r="33" spans="2:26">
      <c r="B33" s="421" t="s">
        <v>1877</v>
      </c>
      <c r="C33" s="422" t="s">
        <v>1911</v>
      </c>
      <c r="D33" s="417" t="s">
        <v>2008</v>
      </c>
      <c r="E33" s="417" t="s">
        <v>2000</v>
      </c>
      <c r="F33" s="417" t="s">
        <v>2001</v>
      </c>
      <c r="G33" s="423" t="s">
        <v>2099</v>
      </c>
      <c r="H33" s="423" t="s">
        <v>2058</v>
      </c>
      <c r="I33" s="424">
        <v>1</v>
      </c>
      <c r="J33" s="425" t="s">
        <v>212</v>
      </c>
      <c r="K33" s="426">
        <v>8</v>
      </c>
      <c r="L33" s="404">
        <v>7.4999999999999997E-2</v>
      </c>
      <c r="M33" s="382">
        <v>7.4999999999999997E-2</v>
      </c>
      <c r="N33" s="478" t="s">
        <v>2059</v>
      </c>
      <c r="O33" s="479"/>
      <c r="P33" s="479"/>
      <c r="Q33" s="479"/>
      <c r="R33" s="480"/>
      <c r="S33" s="127"/>
      <c r="T33" s="128" t="str">
        <f t="shared" si="5"/>
        <v/>
      </c>
      <c r="U33" s="129"/>
      <c r="V33" s="129"/>
      <c r="W33" s="129"/>
      <c r="X33" s="130" t="str">
        <f t="shared" si="6"/>
        <v/>
      </c>
      <c r="Y33" s="131" t="str">
        <f t="shared" si="7"/>
        <v/>
      </c>
      <c r="Z33" s="132"/>
    </row>
    <row r="34" spans="2:26">
      <c r="B34" s="427" t="s">
        <v>1877</v>
      </c>
      <c r="C34" s="428" t="s">
        <v>1911</v>
      </c>
      <c r="D34" s="417" t="s">
        <v>2008</v>
      </c>
      <c r="E34" s="417" t="s">
        <v>2002</v>
      </c>
      <c r="F34" s="417" t="s">
        <v>2001</v>
      </c>
      <c r="G34" s="423" t="s">
        <v>2003</v>
      </c>
      <c r="H34" s="423" t="s">
        <v>2004</v>
      </c>
      <c r="I34" s="429">
        <v>100</v>
      </c>
      <c r="J34" s="419"/>
      <c r="K34" s="430">
        <v>10</v>
      </c>
      <c r="L34" s="405">
        <v>0.1</v>
      </c>
      <c r="M34" s="139">
        <v>0.1</v>
      </c>
      <c r="N34" s="481" t="s">
        <v>213</v>
      </c>
      <c r="O34" s="482"/>
      <c r="P34" s="482"/>
      <c r="Q34" s="482"/>
      <c r="R34" s="483"/>
      <c r="S34" s="140"/>
      <c r="T34" s="141" t="str">
        <f>IF(S34="","",S34)</f>
        <v/>
      </c>
      <c r="U34" s="142"/>
      <c r="V34" s="142"/>
      <c r="W34" s="142"/>
      <c r="X34" s="143" t="str">
        <f t="shared" ref="X34:X36" si="8">IF(T34="","",T34)</f>
        <v/>
      </c>
      <c r="Y34" s="144" t="str">
        <f t="shared" ref="Y34:Y36" si="9">IF(X34="","",X34*L34)</f>
        <v/>
      </c>
      <c r="Z34" s="145" t="s">
        <v>213</v>
      </c>
    </row>
    <row r="35" spans="2:26">
      <c r="B35" s="427" t="s">
        <v>1877</v>
      </c>
      <c r="C35" s="428" t="s">
        <v>1911</v>
      </c>
      <c r="D35" s="417" t="s">
        <v>2008</v>
      </c>
      <c r="E35" s="417" t="s">
        <v>2005</v>
      </c>
      <c r="F35" s="417" t="s">
        <v>211</v>
      </c>
      <c r="G35" s="423" t="s">
        <v>2003</v>
      </c>
      <c r="H35" s="423" t="s">
        <v>2006</v>
      </c>
      <c r="I35" s="429">
        <v>100</v>
      </c>
      <c r="J35" s="419"/>
      <c r="K35" s="430">
        <v>5</v>
      </c>
      <c r="L35" s="405">
        <v>0.1</v>
      </c>
      <c r="M35" s="139">
        <v>0.1</v>
      </c>
      <c r="N35" s="481" t="s">
        <v>214</v>
      </c>
      <c r="O35" s="482"/>
      <c r="P35" s="482"/>
      <c r="Q35" s="482"/>
      <c r="R35" s="483"/>
      <c r="S35" s="140"/>
      <c r="T35" s="141" t="str">
        <f>IF(S35="","",S35)</f>
        <v/>
      </c>
      <c r="U35" s="142"/>
      <c r="V35" s="142"/>
      <c r="W35" s="142"/>
      <c r="X35" s="143" t="str">
        <f t="shared" si="8"/>
        <v/>
      </c>
      <c r="Y35" s="144" t="str">
        <f t="shared" si="9"/>
        <v/>
      </c>
      <c r="Z35" s="145" t="s">
        <v>1998</v>
      </c>
    </row>
    <row r="36" spans="2:26">
      <c r="B36" s="427" t="s">
        <v>1877</v>
      </c>
      <c r="C36" s="428" t="s">
        <v>1911</v>
      </c>
      <c r="D36" s="417" t="s">
        <v>2008</v>
      </c>
      <c r="E36" s="417" t="s">
        <v>1999</v>
      </c>
      <c r="F36" s="417" t="s">
        <v>2001</v>
      </c>
      <c r="G36" s="423" t="s">
        <v>1999</v>
      </c>
      <c r="H36" s="423" t="s">
        <v>2007</v>
      </c>
      <c r="I36" s="429">
        <v>100</v>
      </c>
      <c r="J36" s="419"/>
      <c r="K36" s="430">
        <v>5</v>
      </c>
      <c r="L36" s="405">
        <v>0.05</v>
      </c>
      <c r="M36" s="139">
        <v>0.05</v>
      </c>
      <c r="N36" s="481" t="s">
        <v>215</v>
      </c>
      <c r="O36" s="482"/>
      <c r="P36" s="482"/>
      <c r="Q36" s="482"/>
      <c r="R36" s="483"/>
      <c r="S36" s="140"/>
      <c r="T36" s="141" t="str">
        <f>IF(S36="","",S36)</f>
        <v/>
      </c>
      <c r="U36" s="142"/>
      <c r="V36" s="142"/>
      <c r="W36" s="146"/>
      <c r="X36" s="143" t="str">
        <f t="shared" si="8"/>
        <v/>
      </c>
      <c r="Y36" s="144" t="str">
        <f t="shared" si="9"/>
        <v/>
      </c>
      <c r="Z36" s="147" t="s">
        <v>1999</v>
      </c>
    </row>
    <row r="37" spans="2:26" ht="14.25" thickBot="1">
      <c r="B37" s="431" t="s">
        <v>1877</v>
      </c>
      <c r="C37" s="432" t="s">
        <v>1911</v>
      </c>
      <c r="D37" s="433" t="s">
        <v>2008</v>
      </c>
      <c r="E37" s="433" t="s">
        <v>94</v>
      </c>
      <c r="F37" s="433"/>
      <c r="G37" s="434"/>
      <c r="H37" s="434"/>
      <c r="I37" s="435"/>
      <c r="J37" s="433"/>
      <c r="K37" s="436">
        <f>SUM(K24:K36)</f>
        <v>100</v>
      </c>
      <c r="L37" s="406"/>
      <c r="M37" s="155">
        <f>SUM(M24:M36)</f>
        <v>0.99999999999999989</v>
      </c>
      <c r="N37" s="387"/>
      <c r="O37" s="156"/>
      <c r="P37" s="156"/>
      <c r="Q37" s="156"/>
      <c r="R37" s="156"/>
      <c r="S37" s="157"/>
      <c r="T37" s="158"/>
      <c r="U37" s="159"/>
      <c r="V37" s="159"/>
      <c r="W37" s="159"/>
      <c r="X37" s="160"/>
      <c r="Y37" s="161">
        <f>SUM(Y24:Y36)</f>
        <v>0</v>
      </c>
      <c r="Z37" s="162"/>
    </row>
    <row r="38" spans="2:26" ht="12.75" thickTop="1">
      <c r="B38" s="437"/>
      <c r="C38" s="438"/>
      <c r="D38" s="438"/>
      <c r="E38" s="438"/>
      <c r="F38" s="438"/>
      <c r="G38" s="439"/>
      <c r="H38" s="439"/>
      <c r="I38" s="440"/>
      <c r="J38" s="438"/>
      <c r="K38" s="441"/>
      <c r="N38" s="386"/>
    </row>
    <row r="39" spans="2:26">
      <c r="B39" s="421" t="s">
        <v>1877</v>
      </c>
      <c r="C39" s="422" t="s">
        <v>1933</v>
      </c>
      <c r="D39" s="417" t="s">
        <v>2008</v>
      </c>
      <c r="E39" s="417" t="s">
        <v>2000</v>
      </c>
      <c r="F39" s="417" t="s">
        <v>2001</v>
      </c>
      <c r="G39" s="423" t="s">
        <v>1875</v>
      </c>
      <c r="H39" s="423" t="s">
        <v>2088</v>
      </c>
      <c r="I39" s="424">
        <v>1</v>
      </c>
      <c r="J39" s="425" t="s">
        <v>212</v>
      </c>
      <c r="K39" s="426">
        <v>14</v>
      </c>
      <c r="L39" s="404">
        <v>0.11</v>
      </c>
      <c r="M39" s="382">
        <v>0.11</v>
      </c>
      <c r="N39" s="478" t="s">
        <v>2089</v>
      </c>
      <c r="O39" s="479"/>
      <c r="P39" s="479"/>
      <c r="Q39" s="479"/>
      <c r="R39" s="480"/>
      <c r="S39" s="127"/>
      <c r="T39" s="128" t="str">
        <f t="shared" ref="T39:T44" si="10">IF(S39="","",((S39-(I39*0.7))/(I39*0.3))*30+70)</f>
        <v/>
      </c>
      <c r="U39" s="129"/>
      <c r="V39" s="129"/>
      <c r="W39" s="129"/>
      <c r="X39" s="130" t="str">
        <f t="shared" ref="X39:X44" si="11">IF(T39="","",T39)</f>
        <v/>
      </c>
      <c r="Y39" s="131" t="str">
        <f t="shared" ref="Y39:Y44" si="12">IF(X39="","",X39*L39)</f>
        <v/>
      </c>
      <c r="Z39" s="132" t="s">
        <v>1997</v>
      </c>
    </row>
    <row r="40" spans="2:26">
      <c r="B40" s="421" t="s">
        <v>1877</v>
      </c>
      <c r="C40" s="422" t="s">
        <v>1933</v>
      </c>
      <c r="D40" s="417" t="s">
        <v>2008</v>
      </c>
      <c r="E40" s="417" t="s">
        <v>2000</v>
      </c>
      <c r="F40" s="417" t="s">
        <v>2001</v>
      </c>
      <c r="G40" s="423" t="s">
        <v>2103</v>
      </c>
      <c r="H40" s="423" t="s">
        <v>2066</v>
      </c>
      <c r="I40" s="424">
        <v>1</v>
      </c>
      <c r="J40" s="425" t="s">
        <v>212</v>
      </c>
      <c r="K40" s="426">
        <v>14</v>
      </c>
      <c r="L40" s="404">
        <v>0.11</v>
      </c>
      <c r="M40" s="382">
        <v>0.11</v>
      </c>
      <c r="N40" s="478" t="s">
        <v>2067</v>
      </c>
      <c r="O40" s="479"/>
      <c r="P40" s="479"/>
      <c r="Q40" s="479"/>
      <c r="R40" s="480"/>
      <c r="S40" s="127"/>
      <c r="T40" s="128" t="str">
        <f t="shared" si="10"/>
        <v/>
      </c>
      <c r="U40" s="129"/>
      <c r="V40" s="129"/>
      <c r="W40" s="129"/>
      <c r="X40" s="130" t="str">
        <f t="shared" si="11"/>
        <v/>
      </c>
      <c r="Y40" s="131" t="str">
        <f t="shared" si="12"/>
        <v/>
      </c>
      <c r="Z40" s="132"/>
    </row>
    <row r="41" spans="2:26">
      <c r="B41" s="421" t="s">
        <v>1877</v>
      </c>
      <c r="C41" s="422" t="s">
        <v>1933</v>
      </c>
      <c r="D41" s="417" t="s">
        <v>2008</v>
      </c>
      <c r="E41" s="417" t="s">
        <v>2000</v>
      </c>
      <c r="F41" s="417" t="s">
        <v>2001</v>
      </c>
      <c r="G41" s="423" t="s">
        <v>2068</v>
      </c>
      <c r="H41" s="423" t="s">
        <v>2069</v>
      </c>
      <c r="I41" s="424">
        <v>1</v>
      </c>
      <c r="J41" s="425" t="s">
        <v>212</v>
      </c>
      <c r="K41" s="426">
        <v>14</v>
      </c>
      <c r="L41" s="404">
        <v>0.11</v>
      </c>
      <c r="M41" s="382">
        <v>0.11</v>
      </c>
      <c r="N41" s="478" t="s">
        <v>2070</v>
      </c>
      <c r="O41" s="479"/>
      <c r="P41" s="479"/>
      <c r="Q41" s="479"/>
      <c r="R41" s="480"/>
      <c r="S41" s="127"/>
      <c r="T41" s="128" t="str">
        <f t="shared" si="10"/>
        <v/>
      </c>
      <c r="U41" s="129"/>
      <c r="V41" s="129"/>
      <c r="W41" s="129"/>
      <c r="X41" s="130" t="str">
        <f t="shared" si="11"/>
        <v/>
      </c>
      <c r="Y41" s="131" t="str">
        <f t="shared" si="12"/>
        <v/>
      </c>
      <c r="Z41" s="132"/>
    </row>
    <row r="42" spans="2:26">
      <c r="B42" s="421" t="s">
        <v>1877</v>
      </c>
      <c r="C42" s="422" t="s">
        <v>1933</v>
      </c>
      <c r="D42" s="417" t="s">
        <v>2008</v>
      </c>
      <c r="E42" s="417" t="s">
        <v>2000</v>
      </c>
      <c r="F42" s="417" t="s">
        <v>2001</v>
      </c>
      <c r="G42" s="423" t="s">
        <v>2060</v>
      </c>
      <c r="H42" s="423" t="s">
        <v>2061</v>
      </c>
      <c r="I42" s="424">
        <v>1</v>
      </c>
      <c r="J42" s="425" t="s">
        <v>212</v>
      </c>
      <c r="K42" s="426">
        <v>13</v>
      </c>
      <c r="L42" s="404">
        <v>0.15</v>
      </c>
      <c r="M42" s="382">
        <v>0.15</v>
      </c>
      <c r="N42" s="478" t="s">
        <v>2062</v>
      </c>
      <c r="O42" s="479"/>
      <c r="P42" s="479"/>
      <c r="Q42" s="479"/>
      <c r="R42" s="480"/>
      <c r="S42" s="127"/>
      <c r="T42" s="128" t="str">
        <f t="shared" si="10"/>
        <v/>
      </c>
      <c r="U42" s="129"/>
      <c r="V42" s="129"/>
      <c r="W42" s="129"/>
      <c r="X42" s="130" t="str">
        <f t="shared" si="11"/>
        <v/>
      </c>
      <c r="Y42" s="131" t="str">
        <f t="shared" si="12"/>
        <v/>
      </c>
      <c r="Z42" s="132"/>
    </row>
    <row r="43" spans="2:26">
      <c r="B43" s="421" t="s">
        <v>1877</v>
      </c>
      <c r="C43" s="422" t="s">
        <v>1933</v>
      </c>
      <c r="D43" s="417" t="s">
        <v>2008</v>
      </c>
      <c r="E43" s="417" t="s">
        <v>2000</v>
      </c>
      <c r="F43" s="417" t="s">
        <v>2001</v>
      </c>
      <c r="G43" s="423" t="s">
        <v>2063</v>
      </c>
      <c r="H43" s="423" t="s">
        <v>2064</v>
      </c>
      <c r="I43" s="424">
        <v>1</v>
      </c>
      <c r="J43" s="425" t="s">
        <v>212</v>
      </c>
      <c r="K43" s="426">
        <v>12</v>
      </c>
      <c r="L43" s="404">
        <v>0.13</v>
      </c>
      <c r="M43" s="382">
        <v>0.13</v>
      </c>
      <c r="N43" s="478" t="s">
        <v>2065</v>
      </c>
      <c r="O43" s="479"/>
      <c r="P43" s="479"/>
      <c r="Q43" s="479"/>
      <c r="R43" s="480"/>
      <c r="S43" s="127"/>
      <c r="T43" s="128" t="str">
        <f t="shared" si="10"/>
        <v/>
      </c>
      <c r="U43" s="129"/>
      <c r="V43" s="129"/>
      <c r="W43" s="129"/>
      <c r="X43" s="130" t="str">
        <f t="shared" si="11"/>
        <v/>
      </c>
      <c r="Y43" s="131" t="str">
        <f t="shared" si="12"/>
        <v/>
      </c>
      <c r="Z43" s="132"/>
    </row>
    <row r="44" spans="2:26">
      <c r="B44" s="421" t="s">
        <v>1877</v>
      </c>
      <c r="C44" s="422" t="s">
        <v>1933</v>
      </c>
      <c r="D44" s="417" t="s">
        <v>2008</v>
      </c>
      <c r="E44" s="417" t="s">
        <v>2000</v>
      </c>
      <c r="F44" s="417" t="s">
        <v>2001</v>
      </c>
      <c r="G44" s="423" t="s">
        <v>2010</v>
      </c>
      <c r="H44" s="423" t="s">
        <v>2011</v>
      </c>
      <c r="I44" s="424">
        <v>1</v>
      </c>
      <c r="J44" s="425" t="s">
        <v>212</v>
      </c>
      <c r="K44" s="426">
        <v>13</v>
      </c>
      <c r="L44" s="404">
        <v>0.14000000000000001</v>
      </c>
      <c r="M44" s="382">
        <v>0.14000000000000001</v>
      </c>
      <c r="N44" s="478" t="s">
        <v>2071</v>
      </c>
      <c r="O44" s="479"/>
      <c r="P44" s="479"/>
      <c r="Q44" s="479"/>
      <c r="R44" s="480"/>
      <c r="S44" s="127"/>
      <c r="T44" s="128" t="str">
        <f t="shared" si="10"/>
        <v/>
      </c>
      <c r="U44" s="129"/>
      <c r="V44" s="129"/>
      <c r="W44" s="129"/>
      <c r="X44" s="130" t="str">
        <f t="shared" si="11"/>
        <v/>
      </c>
      <c r="Y44" s="131" t="str">
        <f t="shared" si="12"/>
        <v/>
      </c>
      <c r="Z44" s="132"/>
    </row>
    <row r="45" spans="2:26">
      <c r="B45" s="427" t="s">
        <v>1877</v>
      </c>
      <c r="C45" s="428" t="s">
        <v>1933</v>
      </c>
      <c r="D45" s="417" t="s">
        <v>2008</v>
      </c>
      <c r="E45" s="417" t="s">
        <v>2002</v>
      </c>
      <c r="F45" s="417" t="s">
        <v>2001</v>
      </c>
      <c r="G45" s="423" t="s">
        <v>2003</v>
      </c>
      <c r="H45" s="423" t="s">
        <v>2004</v>
      </c>
      <c r="I45" s="429">
        <v>100</v>
      </c>
      <c r="J45" s="419"/>
      <c r="K45" s="430">
        <v>10</v>
      </c>
      <c r="L45" s="405">
        <v>0.1</v>
      </c>
      <c r="M45" s="139">
        <v>0.1</v>
      </c>
      <c r="N45" s="481" t="s">
        <v>213</v>
      </c>
      <c r="O45" s="482"/>
      <c r="P45" s="482"/>
      <c r="Q45" s="482"/>
      <c r="R45" s="483"/>
      <c r="S45" s="140"/>
      <c r="T45" s="141" t="str">
        <f>IF(S45="","",S45)</f>
        <v/>
      </c>
      <c r="U45" s="142"/>
      <c r="V45" s="142"/>
      <c r="W45" s="142"/>
      <c r="X45" s="143" t="str">
        <f t="shared" ref="X45:X47" si="13">IF(T45="","",T45)</f>
        <v/>
      </c>
      <c r="Y45" s="144" t="str">
        <f t="shared" ref="Y45:Y47" si="14">IF(X45="","",X45*L45)</f>
        <v/>
      </c>
      <c r="Z45" s="145" t="s">
        <v>213</v>
      </c>
    </row>
    <row r="46" spans="2:26">
      <c r="B46" s="427" t="s">
        <v>1877</v>
      </c>
      <c r="C46" s="428" t="s">
        <v>1933</v>
      </c>
      <c r="D46" s="417" t="s">
        <v>2008</v>
      </c>
      <c r="E46" s="417" t="s">
        <v>2005</v>
      </c>
      <c r="F46" s="417" t="s">
        <v>211</v>
      </c>
      <c r="G46" s="423" t="s">
        <v>2003</v>
      </c>
      <c r="H46" s="423" t="s">
        <v>2006</v>
      </c>
      <c r="I46" s="429">
        <v>100</v>
      </c>
      <c r="J46" s="419"/>
      <c r="K46" s="430">
        <v>5</v>
      </c>
      <c r="L46" s="405">
        <v>0.1</v>
      </c>
      <c r="M46" s="139">
        <v>0.1</v>
      </c>
      <c r="N46" s="481" t="s">
        <v>214</v>
      </c>
      <c r="O46" s="482"/>
      <c r="P46" s="482"/>
      <c r="Q46" s="482"/>
      <c r="R46" s="483"/>
      <c r="S46" s="140"/>
      <c r="T46" s="141" t="str">
        <f>IF(S46="","",S46)</f>
        <v/>
      </c>
      <c r="U46" s="142"/>
      <c r="V46" s="142"/>
      <c r="W46" s="142"/>
      <c r="X46" s="143" t="str">
        <f t="shared" si="13"/>
        <v/>
      </c>
      <c r="Y46" s="144" t="str">
        <f t="shared" si="14"/>
        <v/>
      </c>
      <c r="Z46" s="145" t="s">
        <v>1998</v>
      </c>
    </row>
    <row r="47" spans="2:26">
      <c r="B47" s="427" t="s">
        <v>1877</v>
      </c>
      <c r="C47" s="428" t="s">
        <v>1933</v>
      </c>
      <c r="D47" s="417" t="s">
        <v>2008</v>
      </c>
      <c r="E47" s="417" t="s">
        <v>1999</v>
      </c>
      <c r="F47" s="417" t="s">
        <v>2001</v>
      </c>
      <c r="G47" s="423" t="s">
        <v>1999</v>
      </c>
      <c r="H47" s="423" t="s">
        <v>2007</v>
      </c>
      <c r="I47" s="429">
        <v>100</v>
      </c>
      <c r="J47" s="419"/>
      <c r="K47" s="430">
        <v>5</v>
      </c>
      <c r="L47" s="405">
        <v>0.05</v>
      </c>
      <c r="M47" s="139">
        <v>0.05</v>
      </c>
      <c r="N47" s="481" t="s">
        <v>215</v>
      </c>
      <c r="O47" s="482"/>
      <c r="P47" s="482"/>
      <c r="Q47" s="482"/>
      <c r="R47" s="483"/>
      <c r="S47" s="140"/>
      <c r="T47" s="141" t="str">
        <f>IF(S47="","",S47)</f>
        <v/>
      </c>
      <c r="U47" s="142"/>
      <c r="V47" s="142"/>
      <c r="W47" s="146"/>
      <c r="X47" s="143" t="str">
        <f t="shared" si="13"/>
        <v/>
      </c>
      <c r="Y47" s="144" t="str">
        <f t="shared" si="14"/>
        <v/>
      </c>
      <c r="Z47" s="147" t="s">
        <v>1999</v>
      </c>
    </row>
    <row r="48" spans="2:26" ht="14.25" thickBot="1">
      <c r="B48" s="431" t="s">
        <v>1877</v>
      </c>
      <c r="C48" s="432" t="s">
        <v>1933</v>
      </c>
      <c r="D48" s="433" t="s">
        <v>2008</v>
      </c>
      <c r="E48" s="433" t="s">
        <v>94</v>
      </c>
      <c r="F48" s="433"/>
      <c r="G48" s="434"/>
      <c r="H48" s="434"/>
      <c r="I48" s="435"/>
      <c r="J48" s="433"/>
      <c r="K48" s="436">
        <f>SUM(K39:K47)</f>
        <v>100</v>
      </c>
      <c r="L48" s="406"/>
      <c r="M48" s="155">
        <f>SUM(M39:M47)</f>
        <v>1</v>
      </c>
      <c r="N48" s="387"/>
      <c r="O48" s="156"/>
      <c r="P48" s="156"/>
      <c r="Q48" s="156"/>
      <c r="R48" s="156"/>
      <c r="S48" s="157"/>
      <c r="T48" s="158"/>
      <c r="U48" s="159"/>
      <c r="V48" s="159"/>
      <c r="W48" s="159"/>
      <c r="X48" s="160"/>
      <c r="Y48" s="161">
        <f>SUM(Y39:Y47)</f>
        <v>0</v>
      </c>
      <c r="Z48" s="162"/>
    </row>
    <row r="49" spans="2:26" ht="12.75" thickTop="1">
      <c r="B49" s="437"/>
      <c r="C49" s="438"/>
      <c r="D49" s="438"/>
      <c r="E49" s="438"/>
      <c r="F49" s="438"/>
      <c r="G49" s="439"/>
      <c r="H49" s="439"/>
      <c r="I49" s="440"/>
      <c r="J49" s="438"/>
      <c r="K49" s="441"/>
      <c r="N49" s="386"/>
    </row>
    <row r="50" spans="2:26">
      <c r="B50" s="421" t="s">
        <v>1877</v>
      </c>
      <c r="C50" s="422" t="s">
        <v>1935</v>
      </c>
      <c r="D50" s="417" t="s">
        <v>2008</v>
      </c>
      <c r="E50" s="417" t="s">
        <v>2000</v>
      </c>
      <c r="F50" s="417" t="s">
        <v>2001</v>
      </c>
      <c r="G50" s="423" t="s">
        <v>2104</v>
      </c>
      <c r="H50" s="423" t="s">
        <v>2105</v>
      </c>
      <c r="I50" s="424">
        <v>1</v>
      </c>
      <c r="J50" s="425" t="s">
        <v>212</v>
      </c>
      <c r="K50" s="426">
        <v>9</v>
      </c>
      <c r="L50" s="404">
        <v>0.1</v>
      </c>
      <c r="M50" s="382">
        <v>0.1</v>
      </c>
      <c r="N50" s="478" t="s">
        <v>2110</v>
      </c>
      <c r="O50" s="479"/>
      <c r="P50" s="479"/>
      <c r="Q50" s="479"/>
      <c r="R50" s="480"/>
      <c r="S50" s="127"/>
      <c r="T50" s="128" t="str">
        <f t="shared" ref="T50:T58" si="15">IF(S50="","",((S50-(I50*0.7))/(I50*0.3))*30+70)</f>
        <v/>
      </c>
      <c r="U50" s="129"/>
      <c r="V50" s="129"/>
      <c r="W50" s="129"/>
      <c r="X50" s="130" t="str">
        <f t="shared" ref="X50:X58" si="16">IF(T50="","",T50)</f>
        <v/>
      </c>
      <c r="Y50" s="131" t="str">
        <f t="shared" ref="Y50:Y58" si="17">IF(X50="","",X50*L50)</f>
        <v/>
      </c>
      <c r="Z50" s="132" t="s">
        <v>1997</v>
      </c>
    </row>
    <row r="51" spans="2:26">
      <c r="B51" s="421" t="s">
        <v>1877</v>
      </c>
      <c r="C51" s="422" t="s">
        <v>1935</v>
      </c>
      <c r="D51" s="417" t="s">
        <v>2008</v>
      </c>
      <c r="E51" s="417" t="s">
        <v>2000</v>
      </c>
      <c r="F51" s="417" t="s">
        <v>2001</v>
      </c>
      <c r="G51" s="423" t="s">
        <v>2106</v>
      </c>
      <c r="H51" s="423" t="s">
        <v>2107</v>
      </c>
      <c r="I51" s="424">
        <v>1</v>
      </c>
      <c r="J51" s="425" t="s">
        <v>212</v>
      </c>
      <c r="K51" s="426">
        <v>9</v>
      </c>
      <c r="L51" s="404">
        <v>0.1</v>
      </c>
      <c r="M51" s="382">
        <v>0.1</v>
      </c>
      <c r="N51" s="478" t="s">
        <v>2111</v>
      </c>
      <c r="O51" s="479"/>
      <c r="P51" s="479"/>
      <c r="Q51" s="479"/>
      <c r="R51" s="480"/>
      <c r="S51" s="127"/>
      <c r="T51" s="128" t="str">
        <f t="shared" si="15"/>
        <v/>
      </c>
      <c r="U51" s="129"/>
      <c r="V51" s="129"/>
      <c r="W51" s="129"/>
      <c r="X51" s="130" t="str">
        <f t="shared" si="16"/>
        <v/>
      </c>
      <c r="Y51" s="131" t="str">
        <f t="shared" si="17"/>
        <v/>
      </c>
      <c r="Z51" s="132"/>
    </row>
    <row r="52" spans="2:26">
      <c r="B52" s="421" t="s">
        <v>1877</v>
      </c>
      <c r="C52" s="422" t="s">
        <v>1935</v>
      </c>
      <c r="D52" s="417" t="s">
        <v>2008</v>
      </c>
      <c r="E52" s="417" t="s">
        <v>2000</v>
      </c>
      <c r="F52" s="417" t="s">
        <v>2001</v>
      </c>
      <c r="G52" s="423" t="s">
        <v>2108</v>
      </c>
      <c r="H52" s="423" t="s">
        <v>2109</v>
      </c>
      <c r="I52" s="424">
        <v>1</v>
      </c>
      <c r="J52" s="425" t="s">
        <v>212</v>
      </c>
      <c r="K52" s="426">
        <v>9</v>
      </c>
      <c r="L52" s="404">
        <v>0.1</v>
      </c>
      <c r="M52" s="382">
        <v>0.1</v>
      </c>
      <c r="N52" s="478" t="s">
        <v>2112</v>
      </c>
      <c r="O52" s="479"/>
      <c r="P52" s="479"/>
      <c r="Q52" s="479"/>
      <c r="R52" s="480"/>
      <c r="S52" s="127"/>
      <c r="T52" s="128" t="str">
        <f t="shared" si="15"/>
        <v/>
      </c>
      <c r="U52" s="129"/>
      <c r="V52" s="129"/>
      <c r="W52" s="129"/>
      <c r="X52" s="130" t="str">
        <f t="shared" si="16"/>
        <v/>
      </c>
      <c r="Y52" s="131" t="str">
        <f t="shared" si="17"/>
        <v/>
      </c>
      <c r="Z52" s="132"/>
    </row>
    <row r="53" spans="2:26">
      <c r="B53" s="421" t="s">
        <v>1877</v>
      </c>
      <c r="C53" s="422" t="s">
        <v>1935</v>
      </c>
      <c r="D53" s="417" t="s">
        <v>2008</v>
      </c>
      <c r="E53" s="417" t="s">
        <v>2000</v>
      </c>
      <c r="F53" s="417" t="s">
        <v>2001</v>
      </c>
      <c r="G53" s="423" t="s">
        <v>2072</v>
      </c>
      <c r="H53" s="423" t="s">
        <v>2073</v>
      </c>
      <c r="I53" s="424">
        <v>1</v>
      </c>
      <c r="J53" s="425" t="s">
        <v>212</v>
      </c>
      <c r="K53" s="426">
        <v>9</v>
      </c>
      <c r="L53" s="404">
        <v>0.1</v>
      </c>
      <c r="M53" s="382">
        <v>0.1</v>
      </c>
      <c r="N53" s="478" t="s">
        <v>2074</v>
      </c>
      <c r="O53" s="479"/>
      <c r="P53" s="479"/>
      <c r="Q53" s="479"/>
      <c r="R53" s="480"/>
      <c r="S53" s="127"/>
      <c r="T53" s="128" t="str">
        <f t="shared" si="15"/>
        <v/>
      </c>
      <c r="U53" s="129"/>
      <c r="V53" s="129"/>
      <c r="W53" s="129"/>
      <c r="X53" s="130" t="str">
        <f t="shared" si="16"/>
        <v/>
      </c>
      <c r="Y53" s="131" t="str">
        <f t="shared" si="17"/>
        <v/>
      </c>
      <c r="Z53" s="132"/>
    </row>
    <row r="54" spans="2:26">
      <c r="B54" s="421" t="s">
        <v>1877</v>
      </c>
      <c r="C54" s="422" t="s">
        <v>1935</v>
      </c>
      <c r="D54" s="417" t="s">
        <v>2008</v>
      </c>
      <c r="E54" s="417" t="s">
        <v>2000</v>
      </c>
      <c r="F54" s="417" t="s">
        <v>2001</v>
      </c>
      <c r="G54" s="423" t="s">
        <v>2075</v>
      </c>
      <c r="H54" s="423" t="s">
        <v>2076</v>
      </c>
      <c r="I54" s="424">
        <v>1</v>
      </c>
      <c r="J54" s="425" t="s">
        <v>212</v>
      </c>
      <c r="K54" s="426">
        <v>9</v>
      </c>
      <c r="L54" s="404">
        <v>0.1</v>
      </c>
      <c r="M54" s="382">
        <v>0.1</v>
      </c>
      <c r="N54" s="478" t="s">
        <v>2077</v>
      </c>
      <c r="O54" s="479"/>
      <c r="P54" s="479"/>
      <c r="Q54" s="479"/>
      <c r="R54" s="480"/>
      <c r="S54" s="127"/>
      <c r="T54" s="128" t="str">
        <f t="shared" si="15"/>
        <v/>
      </c>
      <c r="U54" s="129"/>
      <c r="V54" s="129"/>
      <c r="W54" s="129"/>
      <c r="X54" s="130" t="str">
        <f t="shared" si="16"/>
        <v/>
      </c>
      <c r="Y54" s="131" t="str">
        <f t="shared" si="17"/>
        <v/>
      </c>
      <c r="Z54" s="132"/>
    </row>
    <row r="55" spans="2:26">
      <c r="B55" s="421" t="s">
        <v>1877</v>
      </c>
      <c r="C55" s="422" t="s">
        <v>1935</v>
      </c>
      <c r="D55" s="417" t="s">
        <v>2008</v>
      </c>
      <c r="E55" s="417" t="s">
        <v>2000</v>
      </c>
      <c r="F55" s="417" t="s">
        <v>2001</v>
      </c>
      <c r="G55" s="423" t="s">
        <v>2012</v>
      </c>
      <c r="H55" s="423" t="s">
        <v>2078</v>
      </c>
      <c r="I55" s="424">
        <v>1</v>
      </c>
      <c r="J55" s="425" t="s">
        <v>212</v>
      </c>
      <c r="K55" s="426">
        <v>9</v>
      </c>
      <c r="L55" s="404">
        <v>7.4999999999999997E-2</v>
      </c>
      <c r="M55" s="382">
        <v>7.4999999999999997E-2</v>
      </c>
      <c r="N55" s="478" t="s">
        <v>2014</v>
      </c>
      <c r="O55" s="479"/>
      <c r="P55" s="479"/>
      <c r="Q55" s="479"/>
      <c r="R55" s="480"/>
      <c r="S55" s="127"/>
      <c r="T55" s="128" t="str">
        <f t="shared" si="15"/>
        <v/>
      </c>
      <c r="U55" s="129"/>
      <c r="V55" s="129"/>
      <c r="W55" s="129"/>
      <c r="X55" s="130" t="str">
        <f t="shared" si="16"/>
        <v/>
      </c>
      <c r="Y55" s="131" t="str">
        <f t="shared" si="17"/>
        <v/>
      </c>
      <c r="Z55" s="132"/>
    </row>
    <row r="56" spans="2:26">
      <c r="B56" s="421" t="s">
        <v>1877</v>
      </c>
      <c r="C56" s="422" t="s">
        <v>1935</v>
      </c>
      <c r="D56" s="417" t="s">
        <v>2008</v>
      </c>
      <c r="E56" s="417" t="s">
        <v>2000</v>
      </c>
      <c r="F56" s="417" t="s">
        <v>2001</v>
      </c>
      <c r="G56" s="423" t="s">
        <v>2013</v>
      </c>
      <c r="H56" s="423" t="s">
        <v>2079</v>
      </c>
      <c r="I56" s="424">
        <v>1</v>
      </c>
      <c r="J56" s="425" t="s">
        <v>212</v>
      </c>
      <c r="K56" s="426">
        <v>9</v>
      </c>
      <c r="L56" s="404">
        <v>7.4999999999999997E-2</v>
      </c>
      <c r="M56" s="382">
        <v>7.4999999999999997E-2</v>
      </c>
      <c r="N56" s="478" t="s">
        <v>2080</v>
      </c>
      <c r="O56" s="479"/>
      <c r="P56" s="479"/>
      <c r="Q56" s="479"/>
      <c r="R56" s="480"/>
      <c r="S56" s="127"/>
      <c r="T56" s="128" t="str">
        <f t="shared" si="15"/>
        <v/>
      </c>
      <c r="U56" s="129"/>
      <c r="V56" s="129"/>
      <c r="W56" s="129"/>
      <c r="X56" s="130" t="str">
        <f t="shared" si="16"/>
        <v/>
      </c>
      <c r="Y56" s="131" t="str">
        <f t="shared" si="17"/>
        <v/>
      </c>
      <c r="Z56" s="132"/>
    </row>
    <row r="57" spans="2:26">
      <c r="B57" s="421" t="s">
        <v>1877</v>
      </c>
      <c r="C57" s="422" t="s">
        <v>1935</v>
      </c>
      <c r="D57" s="417" t="s">
        <v>2008</v>
      </c>
      <c r="E57" s="417" t="s">
        <v>2000</v>
      </c>
      <c r="F57" s="417" t="s">
        <v>2001</v>
      </c>
      <c r="G57" s="423" t="s">
        <v>2082</v>
      </c>
      <c r="H57" s="423" t="s">
        <v>2083</v>
      </c>
      <c r="I57" s="424">
        <v>1</v>
      </c>
      <c r="J57" s="425" t="s">
        <v>212</v>
      </c>
      <c r="K57" s="426">
        <v>9</v>
      </c>
      <c r="L57" s="404">
        <v>0.05</v>
      </c>
      <c r="M57" s="382">
        <v>0.05</v>
      </c>
      <c r="N57" s="478" t="s">
        <v>2084</v>
      </c>
      <c r="O57" s="479"/>
      <c r="P57" s="479"/>
      <c r="Q57" s="479"/>
      <c r="R57" s="480"/>
      <c r="S57" s="127"/>
      <c r="T57" s="128" t="str">
        <f t="shared" si="15"/>
        <v/>
      </c>
      <c r="U57" s="129"/>
      <c r="V57" s="129"/>
      <c r="W57" s="129"/>
      <c r="X57" s="130" t="str">
        <f t="shared" si="16"/>
        <v/>
      </c>
      <c r="Y57" s="131" t="str">
        <f t="shared" si="17"/>
        <v/>
      </c>
      <c r="Z57" s="132"/>
    </row>
    <row r="58" spans="2:26">
      <c r="B58" s="421" t="s">
        <v>1877</v>
      </c>
      <c r="C58" s="422" t="s">
        <v>1935</v>
      </c>
      <c r="D58" s="417" t="s">
        <v>2008</v>
      </c>
      <c r="E58" s="417" t="s">
        <v>2000</v>
      </c>
      <c r="F58" s="417" t="s">
        <v>2001</v>
      </c>
      <c r="G58" s="423" t="s">
        <v>2085</v>
      </c>
      <c r="H58" s="423" t="s">
        <v>2086</v>
      </c>
      <c r="I58" s="424">
        <v>1</v>
      </c>
      <c r="J58" s="425" t="s">
        <v>212</v>
      </c>
      <c r="K58" s="426">
        <v>8</v>
      </c>
      <c r="L58" s="404">
        <v>0.05</v>
      </c>
      <c r="M58" s="382">
        <v>0.05</v>
      </c>
      <c r="N58" s="478" t="s">
        <v>2087</v>
      </c>
      <c r="O58" s="479"/>
      <c r="P58" s="479"/>
      <c r="Q58" s="479"/>
      <c r="R58" s="480"/>
      <c r="S58" s="127"/>
      <c r="T58" s="128" t="str">
        <f t="shared" si="15"/>
        <v/>
      </c>
      <c r="U58" s="129"/>
      <c r="V58" s="129"/>
      <c r="W58" s="129"/>
      <c r="X58" s="130" t="str">
        <f t="shared" si="16"/>
        <v/>
      </c>
      <c r="Y58" s="131" t="str">
        <f t="shared" si="17"/>
        <v/>
      </c>
      <c r="Z58" s="132"/>
    </row>
    <row r="59" spans="2:26">
      <c r="B59" s="427" t="s">
        <v>1877</v>
      </c>
      <c r="C59" s="428" t="s">
        <v>1935</v>
      </c>
      <c r="D59" s="417" t="s">
        <v>2008</v>
      </c>
      <c r="E59" s="417" t="s">
        <v>2002</v>
      </c>
      <c r="F59" s="417" t="s">
        <v>2001</v>
      </c>
      <c r="G59" s="423" t="s">
        <v>2003</v>
      </c>
      <c r="H59" s="423" t="s">
        <v>2004</v>
      </c>
      <c r="I59" s="429">
        <v>100</v>
      </c>
      <c r="J59" s="419"/>
      <c r="K59" s="430">
        <v>10</v>
      </c>
      <c r="L59" s="405">
        <v>0.1</v>
      </c>
      <c r="M59" s="139">
        <v>0.1</v>
      </c>
      <c r="N59" s="481" t="s">
        <v>213</v>
      </c>
      <c r="O59" s="482"/>
      <c r="P59" s="482"/>
      <c r="Q59" s="482"/>
      <c r="R59" s="483"/>
      <c r="S59" s="140"/>
      <c r="T59" s="141" t="str">
        <f>IF(S59="","",S59)</f>
        <v/>
      </c>
      <c r="U59" s="142"/>
      <c r="V59" s="142"/>
      <c r="W59" s="142"/>
      <c r="X59" s="143" t="str">
        <f t="shared" ref="X59:X61" si="18">IF(T59="","",T59)</f>
        <v/>
      </c>
      <c r="Y59" s="144" t="str">
        <f t="shared" ref="Y59:Y61" si="19">IF(X59="","",X59*L59)</f>
        <v/>
      </c>
      <c r="Z59" s="145" t="s">
        <v>213</v>
      </c>
    </row>
    <row r="60" spans="2:26">
      <c r="B60" s="427" t="s">
        <v>1877</v>
      </c>
      <c r="C60" s="428" t="s">
        <v>1935</v>
      </c>
      <c r="D60" s="417" t="s">
        <v>2008</v>
      </c>
      <c r="E60" s="417" t="s">
        <v>2005</v>
      </c>
      <c r="F60" s="417" t="s">
        <v>211</v>
      </c>
      <c r="G60" s="423" t="s">
        <v>2003</v>
      </c>
      <c r="H60" s="423" t="s">
        <v>2006</v>
      </c>
      <c r="I60" s="429">
        <v>100</v>
      </c>
      <c r="J60" s="419"/>
      <c r="K60" s="430">
        <v>5</v>
      </c>
      <c r="L60" s="405">
        <v>0.1</v>
      </c>
      <c r="M60" s="139">
        <v>0.1</v>
      </c>
      <c r="N60" s="481" t="s">
        <v>214</v>
      </c>
      <c r="O60" s="482"/>
      <c r="P60" s="482"/>
      <c r="Q60" s="482"/>
      <c r="R60" s="483"/>
      <c r="S60" s="140"/>
      <c r="T60" s="141" t="str">
        <f>IF(S60="","",S60)</f>
        <v/>
      </c>
      <c r="U60" s="142"/>
      <c r="V60" s="142"/>
      <c r="W60" s="142"/>
      <c r="X60" s="143" t="str">
        <f t="shared" si="18"/>
        <v/>
      </c>
      <c r="Y60" s="144" t="str">
        <f t="shared" si="19"/>
        <v/>
      </c>
      <c r="Z60" s="145" t="s">
        <v>1998</v>
      </c>
    </row>
    <row r="61" spans="2:26">
      <c r="B61" s="427" t="s">
        <v>1877</v>
      </c>
      <c r="C61" s="428" t="s">
        <v>1935</v>
      </c>
      <c r="D61" s="417" t="s">
        <v>2008</v>
      </c>
      <c r="E61" s="417" t="s">
        <v>1999</v>
      </c>
      <c r="F61" s="417" t="s">
        <v>2001</v>
      </c>
      <c r="G61" s="423" t="s">
        <v>1999</v>
      </c>
      <c r="H61" s="423" t="s">
        <v>2007</v>
      </c>
      <c r="I61" s="429">
        <v>100</v>
      </c>
      <c r="J61" s="419"/>
      <c r="K61" s="430">
        <v>5</v>
      </c>
      <c r="L61" s="405">
        <v>0.05</v>
      </c>
      <c r="M61" s="139">
        <v>0.05</v>
      </c>
      <c r="N61" s="481" t="s">
        <v>215</v>
      </c>
      <c r="O61" s="482"/>
      <c r="P61" s="482"/>
      <c r="Q61" s="482"/>
      <c r="R61" s="483"/>
      <c r="S61" s="140"/>
      <c r="T61" s="141" t="str">
        <f>IF(S61="","",S61)</f>
        <v/>
      </c>
      <c r="U61" s="142"/>
      <c r="V61" s="142"/>
      <c r="W61" s="146"/>
      <c r="X61" s="143" t="str">
        <f t="shared" si="18"/>
        <v/>
      </c>
      <c r="Y61" s="144" t="str">
        <f t="shared" si="19"/>
        <v/>
      </c>
      <c r="Z61" s="147" t="s">
        <v>1999</v>
      </c>
    </row>
    <row r="62" spans="2:26" ht="14.25" thickBot="1">
      <c r="B62" s="442" t="s">
        <v>1877</v>
      </c>
      <c r="C62" s="443" t="s">
        <v>1935</v>
      </c>
      <c r="D62" s="444" t="s">
        <v>2008</v>
      </c>
      <c r="E62" s="444" t="s">
        <v>94</v>
      </c>
      <c r="F62" s="444"/>
      <c r="G62" s="445"/>
      <c r="H62" s="445"/>
      <c r="I62" s="446"/>
      <c r="J62" s="444"/>
      <c r="K62" s="447">
        <f>SUM(K50:K61)</f>
        <v>100</v>
      </c>
      <c r="L62" s="406"/>
      <c r="M62" s="155">
        <f>SUM(M50:M61)</f>
        <v>1</v>
      </c>
      <c r="N62" s="387"/>
      <c r="O62" s="156"/>
      <c r="P62" s="156"/>
      <c r="Q62" s="156"/>
      <c r="R62" s="156"/>
      <c r="S62" s="157"/>
      <c r="T62" s="158"/>
      <c r="U62" s="159"/>
      <c r="V62" s="159"/>
      <c r="W62" s="159"/>
      <c r="X62" s="160"/>
      <c r="Y62" s="161">
        <f>SUM(Y50:Y61)</f>
        <v>0</v>
      </c>
      <c r="Z62" s="162"/>
    </row>
    <row r="63" spans="2:26">
      <c r="B63" s="402"/>
      <c r="C63" s="402"/>
      <c r="D63" s="401"/>
      <c r="E63" s="401"/>
      <c r="F63" s="401"/>
      <c r="G63" s="402"/>
      <c r="H63" s="402"/>
      <c r="I63" s="402"/>
      <c r="J63" s="402"/>
      <c r="K63" s="401"/>
    </row>
    <row r="69" spans="2:26">
      <c r="B69" s="123"/>
      <c r="C69" s="124"/>
      <c r="D69" s="125"/>
      <c r="E69" s="126"/>
      <c r="F69" s="126"/>
      <c r="G69" s="378"/>
      <c r="H69" s="379"/>
      <c r="I69" s="380"/>
      <c r="J69" s="381"/>
      <c r="K69" s="381"/>
      <c r="L69" s="382"/>
      <c r="M69" s="382"/>
      <c r="N69" s="478"/>
      <c r="O69" s="479"/>
      <c r="P69" s="479"/>
      <c r="Q69" s="479"/>
      <c r="R69" s="480"/>
      <c r="S69" s="127"/>
      <c r="T69" s="128"/>
      <c r="U69" s="129"/>
      <c r="V69" s="129"/>
      <c r="W69" s="129"/>
      <c r="X69" s="130"/>
      <c r="Y69" s="131"/>
      <c r="Z69" s="132"/>
    </row>
    <row r="70" spans="2:26">
      <c r="B70" s="133"/>
      <c r="C70" s="134"/>
      <c r="D70" s="112"/>
      <c r="E70" s="136"/>
      <c r="F70" s="135"/>
      <c r="G70" s="383"/>
      <c r="H70" s="384"/>
      <c r="I70" s="137"/>
      <c r="J70" s="138"/>
      <c r="K70" s="138"/>
      <c r="L70" s="139"/>
      <c r="M70" s="139"/>
      <c r="N70" s="481"/>
      <c r="O70" s="482"/>
      <c r="P70" s="482"/>
      <c r="Q70" s="482"/>
      <c r="R70" s="483"/>
      <c r="S70" s="140"/>
      <c r="T70" s="141"/>
      <c r="U70" s="142"/>
      <c r="V70" s="142"/>
      <c r="W70" s="142"/>
      <c r="X70" s="143"/>
      <c r="Y70" s="144"/>
      <c r="Z70" s="145"/>
    </row>
    <row r="71" spans="2:26">
      <c r="B71" s="133"/>
      <c r="C71" s="134"/>
      <c r="D71" s="112"/>
      <c r="E71" s="136"/>
      <c r="F71" s="135"/>
      <c r="G71" s="383"/>
      <c r="H71" s="384"/>
      <c r="I71" s="137"/>
      <c r="J71" s="138"/>
      <c r="K71" s="138"/>
      <c r="L71" s="139"/>
      <c r="M71" s="139"/>
      <c r="N71" s="481"/>
      <c r="O71" s="482"/>
      <c r="P71" s="482"/>
      <c r="Q71" s="482"/>
      <c r="R71" s="483"/>
      <c r="S71" s="140"/>
      <c r="T71" s="141"/>
      <c r="U71" s="142"/>
      <c r="V71" s="142"/>
      <c r="W71" s="142"/>
      <c r="X71" s="143"/>
      <c r="Y71" s="144"/>
      <c r="Z71" s="145"/>
    </row>
    <row r="72" spans="2:26">
      <c r="B72" s="133"/>
      <c r="C72" s="134"/>
      <c r="D72" s="112"/>
      <c r="E72" s="136"/>
      <c r="F72" s="135"/>
      <c r="G72" s="383"/>
      <c r="H72" s="384"/>
      <c r="I72" s="137"/>
      <c r="J72" s="138"/>
      <c r="K72" s="138"/>
      <c r="L72" s="139"/>
      <c r="M72" s="139"/>
      <c r="N72" s="481"/>
      <c r="O72" s="482"/>
      <c r="P72" s="482"/>
      <c r="Q72" s="482"/>
      <c r="R72" s="483"/>
      <c r="S72" s="140"/>
      <c r="T72" s="141"/>
      <c r="U72" s="142"/>
      <c r="V72" s="142"/>
      <c r="W72" s="146"/>
      <c r="X72" s="143"/>
      <c r="Y72" s="144"/>
      <c r="Z72" s="147"/>
    </row>
    <row r="73" spans="2:26" ht="12.75" thickBot="1">
      <c r="B73" s="148"/>
      <c r="C73" s="149"/>
      <c r="D73" s="150"/>
      <c r="E73" s="151"/>
      <c r="F73" s="151"/>
      <c r="G73" s="385"/>
      <c r="H73" s="385"/>
      <c r="I73" s="152"/>
      <c r="J73" s="153"/>
      <c r="K73" s="153"/>
      <c r="L73" s="154"/>
      <c r="M73" s="155"/>
      <c r="N73" s="387"/>
      <c r="O73" s="156"/>
      <c r="P73" s="156"/>
      <c r="Q73" s="156"/>
      <c r="R73" s="156"/>
      <c r="S73" s="157"/>
      <c r="T73" s="158"/>
      <c r="U73" s="159"/>
      <c r="V73" s="159"/>
      <c r="W73" s="159"/>
      <c r="X73" s="160"/>
      <c r="Y73" s="161"/>
      <c r="Z73" s="162"/>
    </row>
    <row r="74" spans="2:26" ht="12.75" thickTop="1">
      <c r="G74" s="386"/>
      <c r="H74" s="386"/>
      <c r="N74" s="386"/>
    </row>
    <row r="160" spans="7:14" ht="13.5">
      <c r="G160"/>
      <c r="H160"/>
      <c r="I160"/>
      <c r="J160"/>
      <c r="K160" s="397"/>
      <c r="L160"/>
      <c r="M160"/>
      <c r="N160"/>
    </row>
    <row r="161" spans="7:14" ht="13.5">
      <c r="G161"/>
      <c r="H161"/>
      <c r="I161"/>
      <c r="J161"/>
      <c r="K161" s="397"/>
      <c r="L161"/>
      <c r="M161"/>
      <c r="N161"/>
    </row>
    <row r="162" spans="7:14" ht="13.5">
      <c r="G162" s="165" t="s">
        <v>216</v>
      </c>
      <c r="H162" s="165"/>
      <c r="I162" s="165"/>
      <c r="J162" s="166"/>
      <c r="K162" s="398"/>
      <c r="L162"/>
      <c r="M162"/>
      <c r="N162"/>
    </row>
    <row r="163" spans="7:14" ht="13.5">
      <c r="G163" s="167"/>
      <c r="H163" s="167"/>
      <c r="I163" s="167"/>
      <c r="J163"/>
      <c r="K163" s="397"/>
      <c r="L163"/>
      <c r="M163"/>
      <c r="N163"/>
    </row>
    <row r="164" spans="7:14" ht="13.5">
      <c r="G164" s="167" t="s">
        <v>217</v>
      </c>
      <c r="H164" s="167"/>
      <c r="I164" s="167"/>
      <c r="J164"/>
      <c r="K164" s="397"/>
      <c r="L164"/>
      <c r="M164"/>
      <c r="N164"/>
    </row>
    <row r="165" spans="7:14" ht="13.5">
      <c r="G165" s="167" t="s">
        <v>218</v>
      </c>
      <c r="H165" s="167"/>
      <c r="I165" s="167"/>
      <c r="J165"/>
      <c r="K165" s="397"/>
      <c r="L165"/>
      <c r="M165"/>
      <c r="N165"/>
    </row>
    <row r="166" spans="7:14" ht="13.5">
      <c r="G166" s="167" t="s">
        <v>219</v>
      </c>
      <c r="H166" s="167"/>
      <c r="I166" s="167"/>
      <c r="J166"/>
      <c r="K166" s="397"/>
      <c r="L166"/>
      <c r="M166"/>
      <c r="N166"/>
    </row>
    <row r="167" spans="7:14" ht="13.5">
      <c r="G167" s="167" t="s">
        <v>220</v>
      </c>
      <c r="H167" s="167"/>
      <c r="I167" s="167"/>
      <c r="J167"/>
      <c r="K167" s="397"/>
      <c r="L167"/>
      <c r="M167"/>
      <c r="N167"/>
    </row>
    <row r="168" spans="7:14" ht="13.5">
      <c r="G168" s="167" t="s">
        <v>221</v>
      </c>
      <c r="H168" s="167"/>
      <c r="I168" s="167"/>
      <c r="J168"/>
      <c r="K168" s="397"/>
      <c r="L168"/>
      <c r="M168"/>
      <c r="N168"/>
    </row>
    <row r="169" spans="7:14" ht="13.5">
      <c r="G169" s="167" t="s">
        <v>222</v>
      </c>
      <c r="H169" s="167"/>
      <c r="I169" s="167"/>
      <c r="J169"/>
      <c r="K169" s="397"/>
      <c r="L169"/>
      <c r="M169"/>
      <c r="N169"/>
    </row>
    <row r="170" spans="7:14" ht="13.5">
      <c r="G170" s="167" t="s">
        <v>223</v>
      </c>
      <c r="H170" s="167"/>
      <c r="I170" s="167"/>
      <c r="J170"/>
      <c r="K170" s="397"/>
      <c r="L170"/>
      <c r="M170"/>
      <c r="N170"/>
    </row>
    <row r="171" spans="7:14" ht="13.5">
      <c r="G171" s="167" t="s">
        <v>224</v>
      </c>
      <c r="H171" s="167"/>
      <c r="I171" s="167"/>
      <c r="J171"/>
      <c r="K171" s="397"/>
      <c r="L171"/>
      <c r="M171"/>
      <c r="N171"/>
    </row>
    <row r="172" spans="7:14" ht="13.5">
      <c r="G172" s="167" t="s">
        <v>225</v>
      </c>
      <c r="H172" s="167"/>
      <c r="I172" s="167"/>
      <c r="J172"/>
      <c r="K172" s="397"/>
      <c r="L172"/>
      <c r="M172"/>
      <c r="N172"/>
    </row>
    <row r="173" spans="7:14" ht="13.5">
      <c r="G173" s="167" t="s">
        <v>226</v>
      </c>
      <c r="H173" s="167"/>
      <c r="I173" s="167"/>
      <c r="J173"/>
      <c r="K173" s="397"/>
      <c r="L173"/>
      <c r="M173"/>
      <c r="N173"/>
    </row>
    <row r="174" spans="7:14" ht="13.5">
      <c r="G174" s="167" t="s">
        <v>227</v>
      </c>
      <c r="H174" s="167" t="s">
        <v>228</v>
      </c>
      <c r="I174" s="167"/>
      <c r="J174"/>
      <c r="K174" s="397"/>
      <c r="L174"/>
      <c r="M174"/>
      <c r="N174"/>
    </row>
    <row r="175" spans="7:14" ht="13.5">
      <c r="G175" s="167" t="s">
        <v>229</v>
      </c>
      <c r="H175" s="167" t="s">
        <v>230</v>
      </c>
      <c r="I175" s="167"/>
      <c r="J175"/>
      <c r="K175" s="397"/>
      <c r="L175"/>
      <c r="M175"/>
      <c r="N175"/>
    </row>
    <row r="176" spans="7:14" ht="13.5">
      <c r="G176" s="167" t="s">
        <v>231</v>
      </c>
      <c r="H176" s="167" t="s">
        <v>232</v>
      </c>
      <c r="I176" s="167"/>
      <c r="J176"/>
      <c r="K176" s="397"/>
      <c r="L176"/>
      <c r="M176"/>
      <c r="N176"/>
    </row>
    <row r="177" spans="7:14" ht="13.5">
      <c r="G177" s="167" t="s">
        <v>233</v>
      </c>
      <c r="H177" s="167" t="s">
        <v>234</v>
      </c>
      <c r="I177" s="167"/>
      <c r="J177"/>
      <c r="K177" s="397"/>
      <c r="L177"/>
      <c r="M177"/>
      <c r="N177"/>
    </row>
    <row r="178" spans="7:14" ht="13.5">
      <c r="G178" s="167" t="s">
        <v>235</v>
      </c>
      <c r="H178" s="167" t="s">
        <v>210</v>
      </c>
      <c r="I178" s="167"/>
      <c r="J178"/>
      <c r="K178" s="397"/>
      <c r="L178"/>
      <c r="M178"/>
      <c r="N178"/>
    </row>
    <row r="179" spans="7:14" ht="13.5">
      <c r="G179" s="167" t="s">
        <v>236</v>
      </c>
      <c r="H179" s="167" t="s">
        <v>237</v>
      </c>
      <c r="I179" s="167"/>
      <c r="J179"/>
      <c r="K179" s="397"/>
      <c r="L179"/>
      <c r="M179"/>
      <c r="N179"/>
    </row>
    <row r="180" spans="7:14" ht="13.5">
      <c r="G180" s="167"/>
      <c r="H180" s="167"/>
      <c r="I180" s="167"/>
      <c r="J180"/>
      <c r="K180" s="397"/>
      <c r="L180"/>
      <c r="M180"/>
      <c r="N180"/>
    </row>
    <row r="181" spans="7:14" ht="13.5">
      <c r="G181" s="167" t="s">
        <v>238</v>
      </c>
      <c r="H181" s="167"/>
      <c r="I181" s="167"/>
      <c r="J181"/>
      <c r="K181" s="397"/>
      <c r="L181"/>
      <c r="M181"/>
      <c r="N181"/>
    </row>
    <row r="182" spans="7:14" ht="13.5">
      <c r="G182" s="167" t="s">
        <v>239</v>
      </c>
      <c r="H182" s="167" t="s">
        <v>240</v>
      </c>
      <c r="I182" s="167"/>
      <c r="J182"/>
      <c r="K182" s="397"/>
      <c r="L182"/>
      <c r="M182"/>
      <c r="N182"/>
    </row>
    <row r="183" spans="7:14" ht="13.5">
      <c r="G183" s="167" t="s">
        <v>241</v>
      </c>
      <c r="H183" s="167" t="s">
        <v>242</v>
      </c>
      <c r="I183" s="167"/>
      <c r="J183"/>
      <c r="K183" s="397"/>
      <c r="L183"/>
      <c r="M183"/>
      <c r="N183"/>
    </row>
    <row r="184" spans="7:14" ht="13.5">
      <c r="G184" s="167" t="s">
        <v>243</v>
      </c>
      <c r="H184" s="167" t="s">
        <v>244</v>
      </c>
      <c r="I184" s="167"/>
      <c r="J184"/>
      <c r="K184" s="397"/>
      <c r="L184"/>
      <c r="M184"/>
      <c r="N184"/>
    </row>
    <row r="185" spans="7:14" ht="13.5">
      <c r="G185" s="167" t="s">
        <v>245</v>
      </c>
      <c r="H185" s="167" t="s">
        <v>246</v>
      </c>
      <c r="I185" s="167"/>
      <c r="J185"/>
      <c r="K185" s="397"/>
      <c r="L185"/>
      <c r="M185"/>
      <c r="N185"/>
    </row>
    <row r="186" spans="7:14" ht="13.5">
      <c r="G186" s="167" t="s">
        <v>247</v>
      </c>
      <c r="H186" s="167" t="s">
        <v>248</v>
      </c>
      <c r="I186" s="167"/>
      <c r="J186"/>
      <c r="K186" s="397"/>
      <c r="L186"/>
      <c r="M186"/>
      <c r="N186"/>
    </row>
    <row r="187" spans="7:14" ht="13.5">
      <c r="G187" s="167" t="s">
        <v>249</v>
      </c>
      <c r="H187" s="167" t="s">
        <v>250</v>
      </c>
      <c r="I187" s="167"/>
      <c r="J187"/>
      <c r="K187" s="397"/>
      <c r="L187"/>
      <c r="M187"/>
      <c r="N187"/>
    </row>
    <row r="188" spans="7:14" ht="13.5">
      <c r="G188" s="167" t="s">
        <v>251</v>
      </c>
      <c r="H188" s="167" t="s">
        <v>252</v>
      </c>
      <c r="I188" s="167"/>
      <c r="J188"/>
      <c r="K188" s="397"/>
      <c r="L188"/>
      <c r="M188"/>
      <c r="N188"/>
    </row>
    <row r="189" spans="7:14" ht="13.5">
      <c r="G189" s="167" t="s">
        <v>253</v>
      </c>
      <c r="H189" s="167" t="s">
        <v>254</v>
      </c>
      <c r="I189" s="167"/>
      <c r="J189"/>
      <c r="K189" s="397"/>
      <c r="L189"/>
      <c r="M189"/>
      <c r="N189"/>
    </row>
    <row r="190" spans="7:14" ht="13.5">
      <c r="G190" s="167" t="s">
        <v>255</v>
      </c>
      <c r="H190" s="167" t="s">
        <v>256</v>
      </c>
      <c r="I190" s="167"/>
      <c r="J190"/>
      <c r="K190" s="397"/>
      <c r="L190"/>
      <c r="M190"/>
      <c r="N190"/>
    </row>
    <row r="191" spans="7:14" ht="13.5">
      <c r="G191" s="167" t="s">
        <v>257</v>
      </c>
      <c r="H191" s="167" t="s">
        <v>258</v>
      </c>
      <c r="I191" s="167"/>
      <c r="J191"/>
      <c r="K191" s="397"/>
      <c r="L191"/>
      <c r="M191"/>
      <c r="N191"/>
    </row>
    <row r="192" spans="7:14" ht="13.5">
      <c r="G192" s="167" t="s">
        <v>259</v>
      </c>
      <c r="H192" s="167" t="s">
        <v>260</v>
      </c>
      <c r="I192" s="167"/>
      <c r="J192"/>
      <c r="K192" s="397"/>
      <c r="L192"/>
      <c r="M192"/>
      <c r="N192"/>
    </row>
    <row r="193" spans="7:14" ht="13.5">
      <c r="G193" s="167"/>
      <c r="H193" s="167"/>
      <c r="I193" s="167"/>
      <c r="J193"/>
      <c r="K193" s="397"/>
      <c r="L193"/>
      <c r="M193"/>
      <c r="N193"/>
    </row>
    <row r="194" spans="7:14" ht="13.5">
      <c r="G194" s="167" t="s">
        <v>261</v>
      </c>
      <c r="H194" s="167"/>
      <c r="I194" s="167"/>
      <c r="J194"/>
      <c r="K194" s="397"/>
      <c r="L194"/>
      <c r="M194"/>
      <c r="N194"/>
    </row>
    <row r="195" spans="7:14" ht="13.5">
      <c r="G195" s="167" t="s">
        <v>262</v>
      </c>
      <c r="H195" s="167" t="s">
        <v>263</v>
      </c>
      <c r="I195" s="167"/>
      <c r="J195"/>
      <c r="K195" s="397"/>
      <c r="L195"/>
      <c r="M195"/>
      <c r="N195"/>
    </row>
    <row r="196" spans="7:14" ht="13.5">
      <c r="G196" s="167" t="s">
        <v>264</v>
      </c>
      <c r="H196" s="168">
        <v>0.4</v>
      </c>
      <c r="I196" s="167"/>
      <c r="J196"/>
      <c r="K196" s="397"/>
      <c r="L196"/>
      <c r="M196"/>
      <c r="N196"/>
    </row>
    <row r="197" spans="7:14" ht="13.5">
      <c r="G197" s="167" t="s">
        <v>254</v>
      </c>
      <c r="H197" s="168">
        <v>0.25</v>
      </c>
      <c r="I197" s="167"/>
      <c r="J197"/>
      <c r="K197" s="397"/>
      <c r="L197"/>
      <c r="M197"/>
      <c r="N197"/>
    </row>
    <row r="198" spans="7:14" ht="13.5">
      <c r="G198" s="167" t="s">
        <v>210</v>
      </c>
      <c r="H198" s="168">
        <v>0.15</v>
      </c>
      <c r="I198" s="167"/>
      <c r="J198"/>
      <c r="K198" s="397"/>
      <c r="L198"/>
      <c r="M198"/>
      <c r="N198"/>
    </row>
    <row r="199" spans="7:14" ht="13.5">
      <c r="G199" s="167" t="s">
        <v>265</v>
      </c>
      <c r="H199" s="168">
        <v>0.1</v>
      </c>
      <c r="I199" s="167"/>
      <c r="J199"/>
      <c r="K199" s="397"/>
      <c r="L199"/>
      <c r="M199"/>
      <c r="N199"/>
    </row>
    <row r="200" spans="7:14" ht="13.5">
      <c r="G200" s="167" t="s">
        <v>266</v>
      </c>
      <c r="H200" s="168">
        <v>0.1</v>
      </c>
      <c r="I200" s="167"/>
      <c r="J200"/>
      <c r="K200" s="397"/>
      <c r="L200"/>
      <c r="M200"/>
      <c r="N200"/>
    </row>
    <row r="201" spans="7:14" ht="13.5">
      <c r="I201" s="167"/>
      <c r="J201"/>
      <c r="K201" s="397"/>
      <c r="L201"/>
      <c r="M201"/>
      <c r="N201"/>
    </row>
    <row r="202" spans="7:14" ht="13.5">
      <c r="G202" s="167" t="s">
        <v>267</v>
      </c>
      <c r="H202" s="167" t="s">
        <v>268</v>
      </c>
      <c r="I202" s="167"/>
      <c r="J202"/>
      <c r="K202" s="397"/>
      <c r="L202"/>
      <c r="M202"/>
      <c r="N202"/>
    </row>
    <row r="203" spans="7:14" ht="13.5">
      <c r="G203" s="169" t="s">
        <v>269</v>
      </c>
      <c r="H203" s="169" t="s">
        <v>270</v>
      </c>
      <c r="I203" s="169" t="s">
        <v>263</v>
      </c>
      <c r="J203"/>
      <c r="K203" s="397"/>
      <c r="L203"/>
      <c r="M203"/>
      <c r="N203"/>
    </row>
    <row r="204" spans="7:14" ht="13.5">
      <c r="G204" s="167" t="s">
        <v>271</v>
      </c>
      <c r="H204" s="168">
        <v>0.95</v>
      </c>
      <c r="I204" s="168">
        <v>0.2</v>
      </c>
      <c r="J204"/>
      <c r="K204" s="397"/>
      <c r="L204"/>
      <c r="M204"/>
      <c r="N204"/>
    </row>
    <row r="205" spans="7:14" ht="13.5">
      <c r="G205" s="167" t="s">
        <v>272</v>
      </c>
      <c r="H205" s="167" t="s">
        <v>273</v>
      </c>
      <c r="I205" s="168">
        <v>0.15</v>
      </c>
      <c r="J205"/>
      <c r="K205" s="397"/>
      <c r="L205"/>
      <c r="M205"/>
      <c r="N205"/>
    </row>
    <row r="206" spans="7:14" ht="13.5">
      <c r="G206" s="167" t="s">
        <v>274</v>
      </c>
      <c r="H206" s="167" t="s">
        <v>275</v>
      </c>
      <c r="I206" s="168">
        <v>0.1</v>
      </c>
      <c r="J206"/>
      <c r="K206" s="397"/>
      <c r="L206"/>
      <c r="M206"/>
      <c r="N206"/>
    </row>
    <row r="207" spans="7:14" ht="13.5">
      <c r="G207" s="167" t="s">
        <v>276</v>
      </c>
      <c r="H207" s="168">
        <v>0.95</v>
      </c>
      <c r="I207" s="168">
        <v>0.1</v>
      </c>
      <c r="J207"/>
      <c r="K207" s="397"/>
      <c r="L207"/>
      <c r="M207"/>
      <c r="N207"/>
    </row>
    <row r="208" spans="7:14" ht="13.5">
      <c r="G208" s="167" t="s">
        <v>277</v>
      </c>
      <c r="H208" s="167" t="s">
        <v>278</v>
      </c>
      <c r="I208" s="168">
        <v>0.15</v>
      </c>
      <c r="J208"/>
      <c r="K208" s="397"/>
      <c r="L208"/>
      <c r="M208"/>
      <c r="N208"/>
    </row>
    <row r="209" spans="7:14" ht="13.5">
      <c r="G209" s="167" t="s">
        <v>279</v>
      </c>
      <c r="H209" s="167" t="s">
        <v>280</v>
      </c>
      <c r="I209" s="168">
        <v>0.1</v>
      </c>
      <c r="J209"/>
      <c r="K209" s="397"/>
      <c r="L209"/>
      <c r="M209"/>
      <c r="N209"/>
    </row>
    <row r="210" spans="7:14" ht="13.5">
      <c r="G210" s="167" t="s">
        <v>281</v>
      </c>
      <c r="H210" s="168">
        <v>1</v>
      </c>
      <c r="I210" s="168">
        <v>0.1</v>
      </c>
      <c r="J210"/>
      <c r="K210" s="397"/>
      <c r="L210"/>
      <c r="M210"/>
      <c r="N210"/>
    </row>
    <row r="211" spans="7:14" ht="13.5">
      <c r="G211" s="167" t="s">
        <v>282</v>
      </c>
      <c r="H211" s="167" t="s">
        <v>283</v>
      </c>
      <c r="I211" s="168">
        <v>0.1</v>
      </c>
      <c r="J211"/>
      <c r="K211" s="397"/>
      <c r="L211"/>
      <c r="M211"/>
      <c r="N211"/>
    </row>
    <row r="212" spans="7:14" ht="13.5">
      <c r="G212" s="167"/>
      <c r="H212" s="167"/>
      <c r="I212" s="168"/>
      <c r="J212"/>
      <c r="K212" s="397"/>
      <c r="L212"/>
      <c r="M212"/>
      <c r="N212"/>
    </row>
    <row r="213" spans="7:14" ht="13.5">
      <c r="G213" s="167" t="s">
        <v>284</v>
      </c>
      <c r="H213" s="167"/>
      <c r="I213" s="167"/>
      <c r="J213"/>
      <c r="K213" s="397"/>
      <c r="L213"/>
      <c r="M213"/>
      <c r="N213"/>
    </row>
    <row r="214" spans="7:14" ht="13.5">
      <c r="G214" s="167" t="s">
        <v>269</v>
      </c>
      <c r="H214" s="167" t="s">
        <v>185</v>
      </c>
      <c r="I214" s="167"/>
      <c r="J214"/>
      <c r="K214" s="397"/>
      <c r="L214"/>
      <c r="M214"/>
      <c r="N214"/>
    </row>
    <row r="215" spans="7:14" ht="13.5">
      <c r="G215" s="167" t="s">
        <v>285</v>
      </c>
      <c r="H215" s="168">
        <v>0.95</v>
      </c>
      <c r="I215" s="167"/>
      <c r="J215"/>
      <c r="K215" s="397"/>
      <c r="L215"/>
      <c r="M215"/>
      <c r="N215"/>
    </row>
    <row r="216" spans="7:14" ht="13.5">
      <c r="G216" s="167" t="s">
        <v>286</v>
      </c>
      <c r="H216" s="168">
        <v>0.3</v>
      </c>
      <c r="I216" s="167"/>
      <c r="J216"/>
      <c r="K216" s="397"/>
      <c r="L216"/>
      <c r="M216"/>
      <c r="N216"/>
    </row>
    <row r="217" spans="7:14" ht="13.5">
      <c r="G217" s="167" t="s">
        <v>287</v>
      </c>
      <c r="H217" s="167" t="s">
        <v>288</v>
      </c>
      <c r="I217" s="167"/>
      <c r="J217"/>
      <c r="K217" s="397"/>
      <c r="L217"/>
      <c r="M217"/>
      <c r="N217"/>
    </row>
    <row r="218" spans="7:14" ht="13.5">
      <c r="G218" s="167" t="s">
        <v>289</v>
      </c>
      <c r="H218" s="168">
        <v>1</v>
      </c>
      <c r="I218" s="167"/>
      <c r="J218"/>
      <c r="K218" s="397"/>
      <c r="L218"/>
      <c r="M218"/>
      <c r="N218"/>
    </row>
    <row r="219" spans="7:14" ht="13.5">
      <c r="G219" s="167" t="s">
        <v>290</v>
      </c>
      <c r="H219" s="168">
        <v>0.95</v>
      </c>
      <c r="I219" s="167"/>
      <c r="J219"/>
      <c r="K219" s="397"/>
      <c r="L219"/>
      <c r="M219"/>
      <c r="N219"/>
    </row>
    <row r="220" spans="7:14" ht="13.5">
      <c r="G220" s="167" t="s">
        <v>291</v>
      </c>
      <c r="H220" s="168">
        <v>0.2</v>
      </c>
      <c r="I220" s="167"/>
      <c r="J220"/>
      <c r="K220" s="397"/>
      <c r="L220"/>
      <c r="M220"/>
      <c r="N220"/>
    </row>
    <row r="221" spans="7:14" ht="13.5">
      <c r="G221" s="167" t="s">
        <v>292</v>
      </c>
      <c r="H221" s="168">
        <v>0.9</v>
      </c>
      <c r="I221" s="167"/>
      <c r="J221"/>
      <c r="K221" s="397"/>
      <c r="L221"/>
      <c r="M221"/>
      <c r="N221"/>
    </row>
    <row r="222" spans="7:14" ht="13.5">
      <c r="G222" s="167"/>
      <c r="H222" s="168"/>
      <c r="I222" s="167"/>
      <c r="J222"/>
      <c r="K222" s="397"/>
      <c r="L222"/>
      <c r="M222"/>
      <c r="N222"/>
    </row>
    <row r="223" spans="7:14" ht="13.5">
      <c r="G223" s="167" t="s">
        <v>293</v>
      </c>
      <c r="H223" s="167"/>
      <c r="I223" s="167"/>
      <c r="J223"/>
      <c r="K223" s="397"/>
      <c r="L223"/>
      <c r="M223"/>
      <c r="N223"/>
    </row>
    <row r="224" spans="7:14" ht="13.5">
      <c r="G224" s="167" t="s">
        <v>294</v>
      </c>
      <c r="H224" s="167"/>
      <c r="I224" s="167"/>
      <c r="J224"/>
      <c r="K224" s="397"/>
      <c r="L224"/>
      <c r="M224"/>
      <c r="N224"/>
    </row>
    <row r="225" spans="7:14" ht="13.5">
      <c r="G225" s="167" t="s">
        <v>295</v>
      </c>
      <c r="H225" s="170">
        <v>0.997</v>
      </c>
      <c r="I225" s="167"/>
      <c r="J225"/>
      <c r="K225" s="397"/>
      <c r="L225"/>
      <c r="M225"/>
      <c r="N225"/>
    </row>
    <row r="226" spans="7:14" ht="13.5">
      <c r="G226" s="167" t="s">
        <v>296</v>
      </c>
      <c r="H226" s="167" t="s">
        <v>288</v>
      </c>
      <c r="I226" s="167"/>
      <c r="J226"/>
      <c r="K226" s="397"/>
      <c r="L226"/>
      <c r="M226"/>
      <c r="N226"/>
    </row>
    <row r="227" spans="7:14" ht="13.5">
      <c r="G227" s="167" t="s">
        <v>297</v>
      </c>
      <c r="H227" s="168">
        <v>0.95</v>
      </c>
      <c r="I227" s="167"/>
      <c r="J227"/>
      <c r="K227" s="397"/>
      <c r="L227"/>
      <c r="M227"/>
      <c r="N227"/>
    </row>
    <row r="228" spans="7:14" ht="13.5">
      <c r="G228" s="167" t="s">
        <v>298</v>
      </c>
      <c r="H228" s="167" t="s">
        <v>299</v>
      </c>
      <c r="I228" s="167"/>
      <c r="J228"/>
      <c r="K228" s="397"/>
      <c r="L228"/>
      <c r="M228"/>
      <c r="N228"/>
    </row>
    <row r="229" spans="7:14" ht="13.5">
      <c r="G229" s="167" t="s">
        <v>300</v>
      </c>
      <c r="H229" s="168">
        <v>0.99</v>
      </c>
      <c r="I229" s="167"/>
      <c r="J229"/>
      <c r="K229" s="397"/>
      <c r="L229"/>
      <c r="M229"/>
      <c r="N229"/>
    </row>
    <row r="230" spans="7:14" ht="13.5">
      <c r="G230" s="167" t="s">
        <v>291</v>
      </c>
      <c r="H230" s="168">
        <v>0.3</v>
      </c>
      <c r="I230" s="167"/>
      <c r="J230"/>
      <c r="K230" s="397"/>
      <c r="L230"/>
      <c r="M230"/>
      <c r="N230"/>
    </row>
    <row r="231" spans="7:14" ht="13.5">
      <c r="G231" s="171" t="s">
        <v>301</v>
      </c>
      <c r="H231" s="171" t="s">
        <v>302</v>
      </c>
      <c r="I231" s="171"/>
      <c r="J231"/>
      <c r="K231" s="397"/>
      <c r="L231"/>
      <c r="M231"/>
      <c r="N231"/>
    </row>
    <row r="232" spans="7:14" ht="13.5">
      <c r="G232" s="171"/>
      <c r="H232" s="171"/>
      <c r="I232" s="171"/>
      <c r="J232"/>
      <c r="K232" s="397"/>
      <c r="L232"/>
      <c r="M232"/>
      <c r="N232"/>
    </row>
    <row r="233" spans="7:14" ht="13.5">
      <c r="G233" s="171" t="s">
        <v>303</v>
      </c>
      <c r="H233" s="171"/>
      <c r="I233" s="171"/>
      <c r="J233"/>
      <c r="K233" s="397"/>
      <c r="L233"/>
      <c r="M233"/>
      <c r="N233"/>
    </row>
    <row r="234" spans="7:14" ht="13.5">
      <c r="G234" s="171" t="s">
        <v>304</v>
      </c>
      <c r="H234" s="171"/>
      <c r="I234" s="171"/>
      <c r="J234"/>
      <c r="K234" s="397"/>
      <c r="L234"/>
      <c r="M234"/>
      <c r="N234"/>
    </row>
    <row r="235" spans="7:14" ht="13.5">
      <c r="G235" s="171" t="s">
        <v>305</v>
      </c>
      <c r="H235" s="172">
        <v>0.95</v>
      </c>
      <c r="I235" s="171"/>
      <c r="J235"/>
      <c r="K235" s="397"/>
      <c r="L235"/>
      <c r="M235"/>
      <c r="N235"/>
    </row>
    <row r="236" spans="7:14" ht="13.5">
      <c r="G236" s="171" t="s">
        <v>306</v>
      </c>
      <c r="H236" s="172">
        <v>0.4</v>
      </c>
      <c r="I236" s="171"/>
      <c r="J236"/>
      <c r="K236" s="397"/>
      <c r="L236"/>
      <c r="M236"/>
      <c r="N236"/>
    </row>
    <row r="237" spans="7:14" ht="13.5">
      <c r="G237" s="171" t="s">
        <v>307</v>
      </c>
      <c r="H237" s="171" t="s">
        <v>308</v>
      </c>
      <c r="I237" s="171"/>
      <c r="J237"/>
      <c r="K237" s="397"/>
      <c r="L237"/>
      <c r="M237"/>
      <c r="N237"/>
    </row>
    <row r="238" spans="7:14" ht="13.5">
      <c r="G238" s="171" t="s">
        <v>309</v>
      </c>
      <c r="H238" s="171" t="s">
        <v>310</v>
      </c>
      <c r="I238" s="171"/>
      <c r="J238"/>
      <c r="K238" s="397"/>
      <c r="L238"/>
      <c r="M238"/>
      <c r="N238"/>
    </row>
    <row r="239" spans="7:14" ht="13.5">
      <c r="G239" s="171" t="s">
        <v>311</v>
      </c>
      <c r="H239" s="172">
        <v>0.3</v>
      </c>
      <c r="I239" s="171"/>
      <c r="J239"/>
      <c r="K239" s="397"/>
      <c r="L239"/>
      <c r="M239"/>
      <c r="N239"/>
    </row>
    <row r="240" spans="7:14" ht="13.5">
      <c r="G240" s="171" t="s">
        <v>312</v>
      </c>
      <c r="H240" s="171" t="s">
        <v>313</v>
      </c>
      <c r="I240" s="171"/>
      <c r="J240"/>
      <c r="K240" s="397"/>
      <c r="L240"/>
      <c r="M240"/>
      <c r="N240"/>
    </row>
    <row r="241" spans="7:14" ht="13.5">
      <c r="G241" s="171" t="s">
        <v>314</v>
      </c>
      <c r="H241" s="171" t="s">
        <v>315</v>
      </c>
      <c r="I241" s="171"/>
      <c r="J241"/>
      <c r="K241" s="397"/>
      <c r="L241"/>
      <c r="M241"/>
      <c r="N241"/>
    </row>
    <row r="242" spans="7:14" ht="13.5">
      <c r="G242" s="171"/>
      <c r="H242" s="171"/>
      <c r="I242" s="171"/>
      <c r="J242"/>
      <c r="K242" s="397"/>
      <c r="L242"/>
      <c r="M242"/>
      <c r="N242"/>
    </row>
    <row r="243" spans="7:14" ht="13.5">
      <c r="G243" s="171" t="s">
        <v>316</v>
      </c>
      <c r="H243" s="171"/>
      <c r="I243" s="171"/>
      <c r="J243"/>
      <c r="K243" s="397"/>
      <c r="L243"/>
      <c r="M243"/>
      <c r="N243"/>
    </row>
    <row r="244" spans="7:14" ht="13.5">
      <c r="G244" s="171" t="s">
        <v>317</v>
      </c>
      <c r="H244" s="173">
        <v>0.999</v>
      </c>
      <c r="I244" s="171"/>
      <c r="J244"/>
      <c r="K244" s="397"/>
      <c r="L244"/>
      <c r="M244"/>
      <c r="N244"/>
    </row>
    <row r="245" spans="7:14" ht="13.5">
      <c r="G245" s="171" t="s">
        <v>318</v>
      </c>
      <c r="H245" s="172">
        <v>0.8</v>
      </c>
      <c r="I245" s="171"/>
      <c r="J245"/>
      <c r="K245" s="397"/>
      <c r="L245"/>
      <c r="M245"/>
      <c r="N245"/>
    </row>
    <row r="246" spans="7:14" ht="13.5">
      <c r="G246" s="171" t="s">
        <v>319</v>
      </c>
      <c r="H246" s="171" t="s">
        <v>320</v>
      </c>
      <c r="I246" s="171"/>
      <c r="J246"/>
      <c r="K246" s="397"/>
      <c r="L246"/>
      <c r="M246"/>
      <c r="N246"/>
    </row>
    <row r="247" spans="7:14" ht="13.5">
      <c r="G247" s="171" t="s">
        <v>321</v>
      </c>
      <c r="H247" s="171" t="s">
        <v>322</v>
      </c>
      <c r="I247" s="171"/>
      <c r="J247"/>
      <c r="K247" s="397"/>
      <c r="L247"/>
      <c r="M247"/>
      <c r="N247"/>
    </row>
    <row r="248" spans="7:14" ht="13.5">
      <c r="G248" s="171" t="s">
        <v>323</v>
      </c>
      <c r="H248" s="172">
        <v>0.99</v>
      </c>
      <c r="I248" s="171"/>
      <c r="J248"/>
      <c r="K248" s="397"/>
      <c r="L248"/>
      <c r="M248"/>
      <c r="N248"/>
    </row>
    <row r="249" spans="7:14" ht="13.5">
      <c r="G249" s="171" t="s">
        <v>324</v>
      </c>
      <c r="H249" s="171" t="s">
        <v>325</v>
      </c>
      <c r="I249" s="171"/>
      <c r="J249"/>
      <c r="K249" s="397"/>
      <c r="L249"/>
      <c r="M249"/>
      <c r="N249"/>
    </row>
    <row r="250" spans="7:14" ht="13.5">
      <c r="G250" s="171"/>
      <c r="H250" s="171"/>
      <c r="I250" s="171"/>
      <c r="J250"/>
      <c r="K250" s="397"/>
      <c r="L250"/>
      <c r="M250"/>
      <c r="N250"/>
    </row>
    <row r="251" spans="7:14" ht="13.5">
      <c r="G251" s="171" t="s">
        <v>326</v>
      </c>
      <c r="H251" s="171"/>
      <c r="I251" s="171"/>
      <c r="J251"/>
      <c r="K251" s="397"/>
      <c r="L251"/>
      <c r="M251"/>
      <c r="N251"/>
    </row>
    <row r="252" spans="7:14" ht="13.5">
      <c r="G252" s="171" t="s">
        <v>327</v>
      </c>
      <c r="H252" s="173">
        <v>0.999</v>
      </c>
      <c r="I252" s="171"/>
      <c r="J252"/>
      <c r="K252" s="397"/>
      <c r="L252"/>
      <c r="M252"/>
      <c r="N252"/>
    </row>
    <row r="253" spans="7:14" ht="13.5">
      <c r="G253" s="171" t="s">
        <v>328</v>
      </c>
      <c r="H253" s="172">
        <v>0.9</v>
      </c>
      <c r="I253" s="171"/>
      <c r="J253"/>
      <c r="K253" s="397"/>
      <c r="L253"/>
      <c r="M253"/>
      <c r="N253"/>
    </row>
    <row r="254" spans="7:14" ht="13.5">
      <c r="G254" s="171" t="s">
        <v>329</v>
      </c>
      <c r="H254" s="171" t="s">
        <v>275</v>
      </c>
      <c r="I254" s="171"/>
      <c r="J254"/>
      <c r="K254" s="397"/>
      <c r="L254"/>
      <c r="M254"/>
      <c r="N254"/>
    </row>
    <row r="255" spans="7:14" ht="13.5">
      <c r="G255" s="171" t="s">
        <v>330</v>
      </c>
      <c r="H255" s="172">
        <v>0.15</v>
      </c>
      <c r="I255" s="171"/>
      <c r="J255"/>
      <c r="K255" s="397"/>
      <c r="L255"/>
      <c r="M255"/>
      <c r="N255"/>
    </row>
    <row r="256" spans="7:14">
      <c r="G256" s="171" t="s">
        <v>331</v>
      </c>
      <c r="H256" s="171" t="s">
        <v>302</v>
      </c>
      <c r="I256" s="171"/>
    </row>
    <row r="257" spans="7:9">
      <c r="G257" s="171" t="s">
        <v>332</v>
      </c>
      <c r="H257" s="172">
        <v>1</v>
      </c>
      <c r="I257" s="171"/>
    </row>
    <row r="258" spans="7:9">
      <c r="G258" s="171" t="s">
        <v>333</v>
      </c>
      <c r="H258" s="171" t="s">
        <v>334</v>
      </c>
      <c r="I258" s="171"/>
    </row>
    <row r="259" spans="7:9">
      <c r="G259" s="171"/>
      <c r="H259" s="171"/>
      <c r="I259" s="171"/>
    </row>
    <row r="260" spans="7:9">
      <c r="G260" s="171" t="s">
        <v>335</v>
      </c>
      <c r="H260" s="171"/>
      <c r="I260" s="171"/>
    </row>
    <row r="261" spans="7:9">
      <c r="G261" s="171" t="s">
        <v>336</v>
      </c>
      <c r="H261" s="171"/>
      <c r="I261" s="171"/>
    </row>
    <row r="262" spans="7:9">
      <c r="G262" s="171" t="s">
        <v>337</v>
      </c>
      <c r="H262" s="172">
        <v>0.9</v>
      </c>
      <c r="I262" s="171"/>
    </row>
    <row r="263" spans="7:9">
      <c r="G263" s="171" t="s">
        <v>338</v>
      </c>
      <c r="H263" s="172">
        <v>0.95</v>
      </c>
      <c r="I263" s="171"/>
    </row>
    <row r="264" spans="7:9">
      <c r="G264" s="171" t="s">
        <v>339</v>
      </c>
      <c r="H264" s="171" t="s">
        <v>340</v>
      </c>
      <c r="I264" s="171"/>
    </row>
    <row r="265" spans="7:9">
      <c r="G265" s="171" t="s">
        <v>341</v>
      </c>
      <c r="H265" s="172">
        <v>0.7</v>
      </c>
      <c r="I265" s="171"/>
    </row>
    <row r="266" spans="7:9">
      <c r="G266" s="171" t="s">
        <v>342</v>
      </c>
      <c r="H266" s="172">
        <v>1</v>
      </c>
      <c r="I266" s="171"/>
    </row>
    <row r="267" spans="7:9">
      <c r="G267" s="171" t="s">
        <v>343</v>
      </c>
      <c r="H267" s="172">
        <v>1</v>
      </c>
      <c r="I267" s="171"/>
    </row>
    <row r="268" spans="7:9">
      <c r="G268" s="171" t="s">
        <v>344</v>
      </c>
      <c r="H268" s="172">
        <v>1</v>
      </c>
      <c r="I268" s="171"/>
    </row>
    <row r="269" spans="7:9">
      <c r="G269" s="171"/>
      <c r="H269" s="172"/>
      <c r="I269" s="171"/>
    </row>
    <row r="270" spans="7:9">
      <c r="G270" s="171" t="s">
        <v>345</v>
      </c>
      <c r="H270" s="171"/>
      <c r="I270" s="171"/>
    </row>
    <row r="271" spans="7:9">
      <c r="G271" s="171" t="s">
        <v>346</v>
      </c>
      <c r="H271" s="171"/>
      <c r="I271" s="171"/>
    </row>
    <row r="272" spans="7:9">
      <c r="G272" s="171" t="s">
        <v>347</v>
      </c>
      <c r="H272" s="172">
        <v>0.99</v>
      </c>
      <c r="I272" s="171"/>
    </row>
    <row r="273" spans="7:9">
      <c r="G273" s="171" t="s">
        <v>348</v>
      </c>
      <c r="H273" s="172">
        <v>0.2</v>
      </c>
      <c r="I273" s="171"/>
    </row>
    <row r="274" spans="7:9">
      <c r="G274" s="171" t="s">
        <v>349</v>
      </c>
      <c r="H274" s="172">
        <v>0.95</v>
      </c>
      <c r="I274" s="171"/>
    </row>
    <row r="275" spans="7:9">
      <c r="G275" s="171" t="s">
        <v>350</v>
      </c>
      <c r="H275" s="171" t="s">
        <v>320</v>
      </c>
      <c r="I275" s="171"/>
    </row>
    <row r="276" spans="7:9">
      <c r="G276" s="171" t="s">
        <v>351</v>
      </c>
      <c r="H276" s="172">
        <v>0.98</v>
      </c>
      <c r="I276" s="171"/>
    </row>
    <row r="277" spans="7:9">
      <c r="G277" s="171" t="s">
        <v>352</v>
      </c>
      <c r="H277" s="172">
        <v>0.99</v>
      </c>
      <c r="I277" s="171"/>
    </row>
    <row r="278" spans="7:9">
      <c r="G278" s="171"/>
      <c r="H278" s="172"/>
      <c r="I278" s="171"/>
    </row>
    <row r="279" spans="7:9">
      <c r="G279" s="171" t="s">
        <v>353</v>
      </c>
      <c r="H279" s="171"/>
      <c r="I279" s="171"/>
    </row>
    <row r="280" spans="7:9">
      <c r="G280" s="171" t="s">
        <v>354</v>
      </c>
      <c r="H280" s="172">
        <v>1</v>
      </c>
      <c r="I280" s="171"/>
    </row>
    <row r="281" spans="7:9">
      <c r="G281" s="171" t="s">
        <v>355</v>
      </c>
      <c r="H281" s="171" t="s">
        <v>278</v>
      </c>
      <c r="I281" s="171"/>
    </row>
    <row r="282" spans="7:9">
      <c r="G282" s="171" t="s">
        <v>356</v>
      </c>
      <c r="H282" s="172">
        <v>1</v>
      </c>
      <c r="I282" s="171"/>
    </row>
    <row r="283" spans="7:9">
      <c r="G283" s="171" t="s">
        <v>357</v>
      </c>
      <c r="H283" s="171" t="s">
        <v>358</v>
      </c>
      <c r="I283" s="171"/>
    </row>
    <row r="284" spans="7:9">
      <c r="G284" s="171" t="s">
        <v>359</v>
      </c>
      <c r="H284" s="171" t="s">
        <v>360</v>
      </c>
      <c r="I284" s="171"/>
    </row>
    <row r="285" spans="7:9">
      <c r="G285" s="171" t="s">
        <v>361</v>
      </c>
      <c r="H285" s="171" t="s">
        <v>362</v>
      </c>
      <c r="I285" s="171"/>
    </row>
    <row r="286" spans="7:9">
      <c r="G286" s="171"/>
      <c r="H286" s="171"/>
      <c r="I286" s="171"/>
    </row>
    <row r="287" spans="7:9">
      <c r="G287" s="171" t="s">
        <v>363</v>
      </c>
      <c r="H287" s="171"/>
      <c r="I287" s="171"/>
    </row>
    <row r="288" spans="7:9">
      <c r="G288" s="171" t="s">
        <v>364</v>
      </c>
      <c r="H288" s="171"/>
      <c r="I288" s="171"/>
    </row>
    <row r="289" spans="7:9">
      <c r="G289" s="171" t="s">
        <v>365</v>
      </c>
      <c r="H289" s="172">
        <v>0.9</v>
      </c>
      <c r="I289" s="171"/>
    </row>
    <row r="290" spans="7:9">
      <c r="G290" s="171" t="s">
        <v>366</v>
      </c>
      <c r="H290" s="171" t="s">
        <v>367</v>
      </c>
      <c r="I290" s="171"/>
    </row>
    <row r="291" spans="7:9">
      <c r="G291" s="171" t="s">
        <v>368</v>
      </c>
      <c r="H291" s="171" t="s">
        <v>369</v>
      </c>
      <c r="I291" s="171"/>
    </row>
    <row r="292" spans="7:9">
      <c r="G292" s="171" t="s">
        <v>370</v>
      </c>
      <c r="H292" s="171" t="s">
        <v>371</v>
      </c>
      <c r="I292" s="171"/>
    </row>
    <row r="293" spans="7:9">
      <c r="G293" s="171" t="s">
        <v>372</v>
      </c>
      <c r="H293" s="171" t="s">
        <v>373</v>
      </c>
      <c r="I293" s="171"/>
    </row>
    <row r="294" spans="7:9">
      <c r="G294" s="171" t="s">
        <v>374</v>
      </c>
      <c r="H294" s="171" t="s">
        <v>310</v>
      </c>
      <c r="I294" s="171"/>
    </row>
    <row r="295" spans="7:9">
      <c r="G295" s="171"/>
      <c r="H295" s="171"/>
      <c r="I295" s="171"/>
    </row>
    <row r="296" spans="7:9">
      <c r="G296" s="171" t="s">
        <v>375</v>
      </c>
      <c r="H296" s="171"/>
      <c r="I296" s="171"/>
    </row>
    <row r="297" spans="7:9">
      <c r="G297" s="171" t="s">
        <v>376</v>
      </c>
      <c r="H297" s="171" t="s">
        <v>377</v>
      </c>
      <c r="I297" s="171"/>
    </row>
    <row r="298" spans="7:9">
      <c r="G298" s="171" t="s">
        <v>378</v>
      </c>
      <c r="H298" s="171"/>
      <c r="I298" s="171"/>
    </row>
    <row r="299" spans="7:9">
      <c r="G299" s="171" t="s">
        <v>379</v>
      </c>
      <c r="H299" s="171" t="s">
        <v>380</v>
      </c>
      <c r="I299" s="171"/>
    </row>
    <row r="300" spans="7:9">
      <c r="I300" s="171"/>
    </row>
    <row r="301" spans="7:9">
      <c r="H301" s="171"/>
      <c r="I301" s="171"/>
    </row>
    <row r="302" spans="7:9">
      <c r="G302" s="171" t="s">
        <v>381</v>
      </c>
      <c r="H302" s="171"/>
      <c r="I302" s="171"/>
    </row>
    <row r="303" spans="7:9">
      <c r="G303" s="171" t="s">
        <v>382</v>
      </c>
      <c r="H303" s="171" t="s">
        <v>228</v>
      </c>
      <c r="I303" s="171"/>
    </row>
    <row r="304" spans="7:9">
      <c r="G304" s="171" t="s">
        <v>383</v>
      </c>
      <c r="H304" s="171" t="s">
        <v>384</v>
      </c>
      <c r="I304" s="171"/>
    </row>
    <row r="305" spans="7:9">
      <c r="G305" s="171" t="s">
        <v>385</v>
      </c>
      <c r="H305" s="171" t="s">
        <v>386</v>
      </c>
      <c r="I305" s="171"/>
    </row>
    <row r="306" spans="7:9">
      <c r="G306" s="171" t="s">
        <v>387</v>
      </c>
      <c r="H306" s="171" t="s">
        <v>388</v>
      </c>
      <c r="I306" s="171"/>
    </row>
    <row r="307" spans="7:9">
      <c r="G307" s="171" t="s">
        <v>389</v>
      </c>
      <c r="H307" s="171" t="s">
        <v>390</v>
      </c>
      <c r="I307" s="171"/>
    </row>
    <row r="308" spans="7:9">
      <c r="G308" s="171" t="s">
        <v>391</v>
      </c>
      <c r="H308" s="171" t="s">
        <v>392</v>
      </c>
      <c r="I308" s="171"/>
    </row>
    <row r="309" spans="7:9">
      <c r="G309" s="171" t="s">
        <v>393</v>
      </c>
      <c r="H309" s="171" t="s">
        <v>394</v>
      </c>
      <c r="I309" s="171"/>
    </row>
    <row r="310" spans="7:9">
      <c r="G310" s="171"/>
      <c r="H310" s="171"/>
      <c r="I310" s="171"/>
    </row>
    <row r="311" spans="7:9">
      <c r="G311" s="171" t="s">
        <v>395</v>
      </c>
      <c r="H311" s="171"/>
      <c r="I311" s="171"/>
    </row>
    <row r="312" spans="7:9">
      <c r="G312" s="171" t="s">
        <v>269</v>
      </c>
      <c r="H312" s="171" t="s">
        <v>396</v>
      </c>
      <c r="I312" s="171"/>
    </row>
    <row r="313" spans="7:9">
      <c r="G313" s="171" t="s">
        <v>397</v>
      </c>
      <c r="H313" s="171" t="s">
        <v>398</v>
      </c>
      <c r="I313" s="171"/>
    </row>
    <row r="314" spans="7:9">
      <c r="G314" s="171" t="s">
        <v>399</v>
      </c>
      <c r="H314" s="171" t="s">
        <v>400</v>
      </c>
      <c r="I314" s="171"/>
    </row>
    <row r="315" spans="7:9">
      <c r="G315" s="171" t="s">
        <v>401</v>
      </c>
      <c r="H315" s="171" t="s">
        <v>402</v>
      </c>
      <c r="I315" s="171"/>
    </row>
    <row r="316" spans="7:9">
      <c r="G316" s="171" t="s">
        <v>403</v>
      </c>
      <c r="H316" s="171" t="s">
        <v>404</v>
      </c>
      <c r="I316" s="171"/>
    </row>
    <row r="317" spans="7:9">
      <c r="G317" s="171" t="s">
        <v>405</v>
      </c>
      <c r="H317" s="171" t="s">
        <v>406</v>
      </c>
      <c r="I317" s="171"/>
    </row>
    <row r="318" spans="7:9">
      <c r="G318" s="171" t="s">
        <v>407</v>
      </c>
      <c r="H318" s="171" t="s">
        <v>408</v>
      </c>
      <c r="I318" s="171"/>
    </row>
    <row r="319" spans="7:9">
      <c r="G319" s="171"/>
      <c r="H319" s="171"/>
      <c r="I319" s="171"/>
    </row>
    <row r="320" spans="7:9">
      <c r="G320" s="171" t="s">
        <v>409</v>
      </c>
      <c r="H320" s="171"/>
      <c r="I320" s="171"/>
    </row>
    <row r="321" spans="7:9">
      <c r="G321" s="171" t="s">
        <v>410</v>
      </c>
      <c r="H321" s="171" t="s">
        <v>411</v>
      </c>
      <c r="I321" s="171"/>
    </row>
    <row r="322" spans="7:9">
      <c r="G322" s="171" t="s">
        <v>412</v>
      </c>
      <c r="H322" s="171" t="s">
        <v>413</v>
      </c>
      <c r="I322" s="171"/>
    </row>
    <row r="323" spans="7:9">
      <c r="G323" s="171" t="s">
        <v>414</v>
      </c>
      <c r="H323" s="171" t="s">
        <v>415</v>
      </c>
      <c r="I323" s="171"/>
    </row>
    <row r="324" spans="7:9">
      <c r="G324" s="171" t="s">
        <v>416</v>
      </c>
      <c r="H324" s="171" t="s">
        <v>417</v>
      </c>
      <c r="I324" s="171"/>
    </row>
    <row r="325" spans="7:9">
      <c r="G325" s="171" t="s">
        <v>418</v>
      </c>
      <c r="H325" s="171" t="s">
        <v>419</v>
      </c>
      <c r="I325" s="171"/>
    </row>
    <row r="326" spans="7:9">
      <c r="G326" s="171"/>
      <c r="H326" s="171"/>
      <c r="I326" s="171"/>
    </row>
    <row r="327" spans="7:9">
      <c r="G327" s="171" t="s">
        <v>420</v>
      </c>
      <c r="H327" s="171"/>
      <c r="I327" s="171"/>
    </row>
    <row r="328" spans="7:9">
      <c r="G328" s="171" t="s">
        <v>421</v>
      </c>
      <c r="H328" s="171" t="s">
        <v>422</v>
      </c>
      <c r="I328" s="171"/>
    </row>
    <row r="329" spans="7:9">
      <c r="G329" s="171" t="s">
        <v>423</v>
      </c>
      <c r="H329" s="171" t="s">
        <v>424</v>
      </c>
      <c r="I329" s="171"/>
    </row>
    <row r="330" spans="7:9">
      <c r="G330" s="171" t="s">
        <v>425</v>
      </c>
      <c r="H330" s="171" t="s">
        <v>426</v>
      </c>
      <c r="I330" s="171"/>
    </row>
    <row r="331" spans="7:9">
      <c r="G331" s="171" t="s">
        <v>427</v>
      </c>
      <c r="H331" s="171" t="s">
        <v>98</v>
      </c>
      <c r="I331" s="171"/>
    </row>
    <row r="332" spans="7:9">
      <c r="G332" s="171" t="s">
        <v>428</v>
      </c>
      <c r="H332" s="171" t="s">
        <v>429</v>
      </c>
      <c r="I332" s="171"/>
    </row>
    <row r="333" spans="7:9">
      <c r="G333" s="171" t="s">
        <v>430</v>
      </c>
      <c r="H333" s="171" t="s">
        <v>431</v>
      </c>
      <c r="I333" s="171"/>
    </row>
    <row r="334" spans="7:9">
      <c r="G334" s="171"/>
      <c r="H334" s="171"/>
      <c r="I334" s="171"/>
    </row>
    <row r="335" spans="7:9">
      <c r="G335" s="171" t="s">
        <v>432</v>
      </c>
      <c r="H335" s="171"/>
      <c r="I335" s="171"/>
    </row>
    <row r="336" spans="7:9">
      <c r="G336" s="171" t="s">
        <v>422</v>
      </c>
      <c r="H336" s="171" t="s">
        <v>433</v>
      </c>
      <c r="I336" s="171"/>
    </row>
    <row r="337" spans="7:9">
      <c r="G337" s="171" t="s">
        <v>424</v>
      </c>
      <c r="H337" s="171" t="s">
        <v>434</v>
      </c>
      <c r="I337" s="171"/>
    </row>
    <row r="338" spans="7:9">
      <c r="G338" s="171" t="s">
        <v>426</v>
      </c>
      <c r="H338" s="172">
        <v>1.5</v>
      </c>
      <c r="I338" s="171"/>
    </row>
    <row r="339" spans="7:9">
      <c r="G339" s="171" t="s">
        <v>98</v>
      </c>
      <c r="H339" s="172">
        <v>1</v>
      </c>
      <c r="I339" s="171"/>
    </row>
    <row r="340" spans="7:9">
      <c r="G340" s="171" t="s">
        <v>429</v>
      </c>
      <c r="H340" s="172">
        <v>0.5</v>
      </c>
      <c r="I340" s="171"/>
    </row>
    <row r="341" spans="7:9">
      <c r="G341" s="171" t="s">
        <v>431</v>
      </c>
      <c r="H341" s="171" t="s">
        <v>435</v>
      </c>
      <c r="I341" s="171"/>
    </row>
    <row r="342" spans="7:9">
      <c r="G342" s="171"/>
      <c r="H342" s="171"/>
      <c r="I342" s="171"/>
    </row>
    <row r="343" spans="7:9">
      <c r="G343" s="171" t="s">
        <v>436</v>
      </c>
      <c r="H343" s="171"/>
      <c r="I343" s="171"/>
    </row>
    <row r="344" spans="7:9">
      <c r="G344" s="171" t="s">
        <v>437</v>
      </c>
      <c r="H344" s="171"/>
      <c r="I344" s="171"/>
    </row>
    <row r="345" spans="7:9">
      <c r="G345" s="171" t="s">
        <v>438</v>
      </c>
      <c r="H345" s="171"/>
      <c r="I345" s="171"/>
    </row>
    <row r="346" spans="7:9">
      <c r="G346" s="171" t="s">
        <v>95</v>
      </c>
      <c r="H346" s="171"/>
      <c r="I346" s="171"/>
    </row>
    <row r="347" spans="7:9">
      <c r="G347" s="171" t="s">
        <v>439</v>
      </c>
      <c r="H347" s="171"/>
      <c r="I347" s="171"/>
    </row>
    <row r="348" spans="7:9">
      <c r="G348" s="171" t="s">
        <v>440</v>
      </c>
      <c r="H348" s="171"/>
      <c r="I348" s="171"/>
    </row>
    <row r="349" spans="7:9">
      <c r="G349" s="171" t="s">
        <v>441</v>
      </c>
      <c r="H349" s="171"/>
      <c r="I349" s="171"/>
    </row>
    <row r="350" spans="7:9">
      <c r="G350" s="171" t="s">
        <v>442</v>
      </c>
      <c r="H350" s="171"/>
      <c r="I350" s="171"/>
    </row>
    <row r="351" spans="7:9">
      <c r="G351" s="171" t="s">
        <v>443</v>
      </c>
      <c r="H351" s="171"/>
      <c r="I351" s="171"/>
    </row>
    <row r="352" spans="7:9" ht="13.5">
      <c r="G352" s="174"/>
      <c r="H352" s="174"/>
      <c r="I352" s="174"/>
    </row>
    <row r="353" spans="7:14" ht="13.5">
      <c r="G353" s="174"/>
      <c r="H353" s="174"/>
      <c r="I353" s="174"/>
    </row>
    <row r="354" spans="7:14" ht="13.5">
      <c r="G354" s="167" t="s">
        <v>444</v>
      </c>
      <c r="H354" s="174"/>
      <c r="I354" s="174"/>
    </row>
    <row r="355" spans="7:14" ht="13.5">
      <c r="G355" s="167" t="s">
        <v>378</v>
      </c>
      <c r="H355" s="174"/>
      <c r="I355" s="174"/>
    </row>
    <row r="356" spans="7:14" ht="13.5">
      <c r="G356" s="167" t="s">
        <v>445</v>
      </c>
      <c r="H356" s="174"/>
      <c r="I356" s="174"/>
    </row>
    <row r="357" spans="7:14" ht="13.5">
      <c r="G357" s="167" t="s">
        <v>378</v>
      </c>
      <c r="H357" s="174"/>
      <c r="I357" s="174"/>
    </row>
    <row r="358" spans="7:14" ht="13.5">
      <c r="G358" s="167" t="s">
        <v>446</v>
      </c>
      <c r="H358" s="174"/>
      <c r="I358" s="174"/>
    </row>
    <row r="359" spans="7:14" ht="13.5">
      <c r="G359" s="167" t="s">
        <v>378</v>
      </c>
      <c r="H359" s="174"/>
      <c r="I359" s="174"/>
    </row>
    <row r="360" spans="7:14" ht="13.5">
      <c r="G360" s="167" t="s">
        <v>447</v>
      </c>
      <c r="H360" s="174"/>
      <c r="I360" s="174"/>
    </row>
    <row r="361" spans="7:14" ht="13.5">
      <c r="G361" s="167" t="s">
        <v>378</v>
      </c>
      <c r="H361" s="174"/>
      <c r="I361" s="174"/>
    </row>
    <row r="362" spans="7:14" ht="13.5">
      <c r="G362" s="167" t="s">
        <v>448</v>
      </c>
      <c r="H362" s="174"/>
      <c r="I362" s="174"/>
    </row>
    <row r="363" spans="7:14" ht="13.5">
      <c r="G363" s="167" t="s">
        <v>378</v>
      </c>
      <c r="H363" s="174"/>
      <c r="I363" s="174"/>
    </row>
    <row r="364" spans="7:14" ht="13.5">
      <c r="G364" s="167" t="s">
        <v>449</v>
      </c>
      <c r="H364" s="174"/>
      <c r="I364" s="174"/>
    </row>
    <row r="365" spans="7:14" ht="13.5">
      <c r="G365" s="174"/>
      <c r="H365" s="174"/>
      <c r="I365" s="174"/>
    </row>
    <row r="366" spans="7:14" ht="13.5">
      <c r="G366" s="174"/>
      <c r="H366" s="174"/>
      <c r="I366" s="174"/>
    </row>
    <row r="367" spans="7:14">
      <c r="G367" s="175" t="s">
        <v>450</v>
      </c>
      <c r="H367" s="175"/>
      <c r="I367" s="175"/>
      <c r="J367" s="175"/>
      <c r="K367" s="392"/>
      <c r="L367" s="175"/>
      <c r="M367" s="171"/>
      <c r="N367" s="171"/>
    </row>
    <row r="368" spans="7:14">
      <c r="G368" s="171"/>
      <c r="H368" s="171"/>
      <c r="I368" s="171"/>
      <c r="J368" s="171"/>
      <c r="K368" s="393"/>
      <c r="L368" s="171"/>
      <c r="M368" s="171"/>
      <c r="N368" s="171"/>
    </row>
    <row r="369" spans="7:14">
      <c r="G369" s="171" t="s">
        <v>451</v>
      </c>
      <c r="H369" s="171"/>
      <c r="I369" s="171"/>
      <c r="J369" s="171"/>
      <c r="K369" s="393"/>
      <c r="L369" s="171"/>
      <c r="M369" s="171"/>
      <c r="N369" s="171"/>
    </row>
    <row r="370" spans="7:14">
      <c r="G370" s="171" t="s">
        <v>452</v>
      </c>
      <c r="H370" s="171"/>
      <c r="I370" s="171"/>
      <c r="J370" s="171"/>
      <c r="K370" s="393"/>
      <c r="L370" s="171"/>
      <c r="M370" s="171"/>
      <c r="N370" s="171"/>
    </row>
    <row r="371" spans="7:14">
      <c r="G371" s="171" t="s">
        <v>453</v>
      </c>
      <c r="H371" s="171"/>
      <c r="I371" s="171"/>
      <c r="J371" s="171"/>
      <c r="K371" s="393"/>
      <c r="L371" s="171"/>
      <c r="M371" s="171"/>
      <c r="N371" s="171"/>
    </row>
    <row r="372" spans="7:14">
      <c r="G372" s="171" t="s">
        <v>454</v>
      </c>
      <c r="H372" s="171"/>
      <c r="I372" s="171"/>
      <c r="J372" s="171"/>
      <c r="K372" s="393"/>
      <c r="L372" s="171"/>
      <c r="M372" s="171"/>
      <c r="N372" s="171"/>
    </row>
    <row r="373" spans="7:14">
      <c r="G373" s="171" t="s">
        <v>455</v>
      </c>
      <c r="H373" s="171"/>
      <c r="I373" s="171"/>
      <c r="J373" s="171"/>
      <c r="K373" s="393"/>
      <c r="L373" s="171"/>
      <c r="M373" s="171"/>
      <c r="N373" s="171"/>
    </row>
    <row r="374" spans="7:14">
      <c r="G374" s="171" t="s">
        <v>456</v>
      </c>
      <c r="H374" s="171"/>
      <c r="I374" s="171"/>
      <c r="J374" s="171"/>
      <c r="K374" s="393"/>
      <c r="L374" s="171"/>
      <c r="M374" s="171"/>
      <c r="N374" s="171"/>
    </row>
    <row r="375" spans="7:14">
      <c r="G375" s="171" t="s">
        <v>457</v>
      </c>
      <c r="H375" s="171"/>
      <c r="I375" s="171"/>
      <c r="J375" s="171"/>
      <c r="K375" s="393"/>
      <c r="L375" s="171"/>
      <c r="M375" s="171"/>
      <c r="N375" s="171"/>
    </row>
    <row r="376" spans="7:14">
      <c r="G376" s="171" t="s">
        <v>458</v>
      </c>
      <c r="H376" s="171"/>
      <c r="I376" s="171"/>
      <c r="J376" s="171"/>
      <c r="K376" s="393"/>
      <c r="L376" s="171"/>
      <c r="M376" s="171"/>
      <c r="N376" s="171"/>
    </row>
    <row r="377" spans="7:14">
      <c r="G377" s="171" t="s">
        <v>459</v>
      </c>
      <c r="H377" s="171"/>
      <c r="I377" s="171"/>
      <c r="J377" s="171"/>
      <c r="K377" s="393"/>
      <c r="L377" s="171"/>
      <c r="M377" s="171"/>
      <c r="N377" s="171"/>
    </row>
    <row r="378" spans="7:14">
      <c r="G378" s="171" t="s">
        <v>460</v>
      </c>
      <c r="H378" s="171"/>
      <c r="I378" s="171"/>
      <c r="J378" s="171"/>
      <c r="K378" s="393"/>
      <c r="L378" s="171"/>
      <c r="M378" s="171"/>
      <c r="N378" s="171"/>
    </row>
    <row r="379" spans="7:14">
      <c r="G379" s="171" t="s">
        <v>262</v>
      </c>
      <c r="H379" s="171" t="s">
        <v>461</v>
      </c>
      <c r="I379" s="171"/>
      <c r="J379" s="171"/>
      <c r="K379" s="393"/>
      <c r="L379" s="171"/>
      <c r="M379" s="171"/>
      <c r="N379" s="171"/>
    </row>
    <row r="380" spans="7:14">
      <c r="G380" s="171" t="s">
        <v>462</v>
      </c>
      <c r="H380" s="171" t="s">
        <v>463</v>
      </c>
      <c r="I380" s="171"/>
      <c r="J380" s="171"/>
      <c r="K380" s="393"/>
      <c r="L380" s="171"/>
      <c r="M380" s="171"/>
      <c r="N380" s="171"/>
    </row>
    <row r="381" spans="7:14">
      <c r="G381" s="171" t="s">
        <v>464</v>
      </c>
      <c r="H381" s="171" t="s">
        <v>465</v>
      </c>
      <c r="I381" s="171"/>
      <c r="J381" s="171"/>
      <c r="K381" s="393"/>
      <c r="L381" s="171"/>
      <c r="M381" s="171"/>
      <c r="N381" s="171"/>
    </row>
    <row r="382" spans="7:14">
      <c r="G382" s="171" t="s">
        <v>466</v>
      </c>
      <c r="H382" s="171" t="s">
        <v>467</v>
      </c>
      <c r="I382" s="171"/>
      <c r="J382" s="171"/>
      <c r="K382" s="393"/>
      <c r="L382" s="171"/>
      <c r="M382" s="171"/>
      <c r="N382" s="171"/>
    </row>
    <row r="383" spans="7:14">
      <c r="G383" s="171" t="s">
        <v>210</v>
      </c>
      <c r="H383" s="171" t="s">
        <v>468</v>
      </c>
      <c r="I383" s="171"/>
      <c r="J383" s="171"/>
      <c r="K383" s="393"/>
      <c r="L383" s="171"/>
      <c r="M383" s="171"/>
      <c r="N383" s="171"/>
    </row>
    <row r="384" spans="7:14">
      <c r="G384" s="171" t="s">
        <v>469</v>
      </c>
      <c r="H384" s="171" t="s">
        <v>470</v>
      </c>
      <c r="I384" s="171"/>
      <c r="J384" s="171"/>
      <c r="K384" s="393"/>
      <c r="L384" s="171"/>
      <c r="M384" s="171"/>
      <c r="N384" s="171"/>
    </row>
    <row r="385" spans="7:14">
      <c r="G385" s="171"/>
      <c r="H385" s="171"/>
      <c r="I385" s="171"/>
      <c r="J385" s="171"/>
      <c r="K385" s="393"/>
      <c r="L385" s="171"/>
      <c r="M385" s="171"/>
      <c r="N385" s="171"/>
    </row>
    <row r="386" spans="7:14">
      <c r="G386" s="171" t="s">
        <v>471</v>
      </c>
      <c r="H386" s="171"/>
      <c r="I386" s="171"/>
      <c r="J386" s="171"/>
      <c r="K386" s="393"/>
      <c r="L386" s="171"/>
      <c r="M386" s="171"/>
      <c r="N386" s="171"/>
    </row>
    <row r="387" spans="7:14">
      <c r="G387" s="171" t="s">
        <v>227</v>
      </c>
      <c r="H387" s="171" t="s">
        <v>263</v>
      </c>
      <c r="I387" s="171"/>
      <c r="J387" s="171"/>
      <c r="K387" s="393"/>
      <c r="L387" s="171"/>
      <c r="M387" s="171"/>
      <c r="N387" s="171"/>
    </row>
    <row r="388" spans="7:14">
      <c r="G388" s="171" t="s">
        <v>472</v>
      </c>
      <c r="H388" s="172">
        <v>0.35</v>
      </c>
      <c r="I388" s="171"/>
      <c r="J388" s="171"/>
      <c r="K388" s="393"/>
      <c r="L388" s="171"/>
      <c r="M388" s="171"/>
      <c r="N388" s="171"/>
    </row>
    <row r="389" spans="7:14">
      <c r="G389" s="171" t="s">
        <v>473</v>
      </c>
      <c r="H389" s="172">
        <v>0.25</v>
      </c>
      <c r="I389" s="171"/>
      <c r="J389" s="171"/>
      <c r="K389" s="393"/>
      <c r="L389" s="171"/>
      <c r="M389" s="171"/>
      <c r="N389" s="171"/>
    </row>
    <row r="390" spans="7:14">
      <c r="G390" s="171" t="s">
        <v>466</v>
      </c>
      <c r="H390" s="172">
        <v>0.2</v>
      </c>
      <c r="I390" s="171"/>
      <c r="J390" s="171"/>
      <c r="K390" s="393"/>
      <c r="L390" s="171"/>
      <c r="M390" s="171"/>
      <c r="N390" s="171"/>
    </row>
    <row r="391" spans="7:14">
      <c r="G391" s="171" t="s">
        <v>210</v>
      </c>
      <c r="H391" s="172">
        <v>0.1</v>
      </c>
      <c r="I391" s="171"/>
      <c r="J391" s="171"/>
      <c r="K391" s="393"/>
      <c r="L391" s="171"/>
      <c r="M391" s="171"/>
      <c r="N391" s="171"/>
    </row>
    <row r="392" spans="7:14">
      <c r="G392" s="171" t="s">
        <v>474</v>
      </c>
      <c r="H392" s="172">
        <v>0.1</v>
      </c>
      <c r="I392" s="171"/>
      <c r="J392" s="171"/>
      <c r="K392" s="393"/>
      <c r="L392" s="171"/>
      <c r="M392" s="171"/>
      <c r="N392" s="171"/>
    </row>
    <row r="393" spans="7:14">
      <c r="G393" s="171"/>
      <c r="H393" s="172"/>
      <c r="I393" s="171"/>
      <c r="J393" s="171"/>
      <c r="K393" s="393"/>
      <c r="L393" s="171"/>
      <c r="M393" s="171"/>
      <c r="N393" s="171"/>
    </row>
    <row r="394" spans="7:14">
      <c r="G394" s="171" t="s">
        <v>475</v>
      </c>
      <c r="H394" s="171"/>
      <c r="I394" s="171"/>
      <c r="J394" s="171"/>
      <c r="K394" s="393"/>
      <c r="L394" s="171"/>
      <c r="M394" s="171"/>
      <c r="N394" s="171"/>
    </row>
    <row r="395" spans="7:14">
      <c r="G395" s="171" t="s">
        <v>476</v>
      </c>
      <c r="H395" s="171" t="s">
        <v>477</v>
      </c>
      <c r="I395" s="171"/>
      <c r="J395" s="171"/>
      <c r="K395" s="393"/>
      <c r="L395" s="171"/>
      <c r="M395" s="171"/>
      <c r="N395" s="171"/>
    </row>
    <row r="396" spans="7:14">
      <c r="G396" s="171" t="s">
        <v>478</v>
      </c>
      <c r="H396" s="171" t="s">
        <v>479</v>
      </c>
      <c r="I396" s="171"/>
      <c r="J396" s="171"/>
      <c r="K396" s="393"/>
      <c r="L396" s="171"/>
      <c r="M396" s="171"/>
      <c r="N396" s="171"/>
    </row>
    <row r="397" spans="7:14">
      <c r="G397" s="171" t="s">
        <v>480</v>
      </c>
      <c r="H397" s="171" t="s">
        <v>481</v>
      </c>
      <c r="I397" s="171"/>
      <c r="J397" s="171"/>
      <c r="K397" s="393"/>
      <c r="L397" s="171"/>
      <c r="M397" s="171"/>
      <c r="N397" s="171"/>
    </row>
    <row r="398" spans="7:14">
      <c r="G398" s="171" t="s">
        <v>482</v>
      </c>
      <c r="H398" s="171" t="s">
        <v>483</v>
      </c>
      <c r="I398" s="171"/>
      <c r="J398" s="171"/>
      <c r="K398" s="393"/>
      <c r="L398" s="171"/>
      <c r="M398" s="171"/>
      <c r="N398" s="171"/>
    </row>
    <row r="399" spans="7:14">
      <c r="G399" s="171" t="s">
        <v>484</v>
      </c>
      <c r="H399" s="171" t="s">
        <v>485</v>
      </c>
      <c r="I399" s="171"/>
      <c r="J399" s="171"/>
      <c r="K399" s="393"/>
      <c r="L399" s="171"/>
      <c r="M399" s="171"/>
      <c r="N399" s="171"/>
    </row>
    <row r="400" spans="7:14">
      <c r="G400" s="171" t="s">
        <v>486</v>
      </c>
      <c r="H400" s="171" t="s">
        <v>487</v>
      </c>
      <c r="I400" s="171"/>
      <c r="J400" s="171"/>
      <c r="K400" s="393"/>
      <c r="L400" s="171"/>
      <c r="M400" s="171"/>
      <c r="N400" s="171"/>
    </row>
    <row r="401" spans="7:14">
      <c r="G401" s="171" t="s">
        <v>488</v>
      </c>
      <c r="H401" s="171" t="s">
        <v>489</v>
      </c>
      <c r="I401" s="171"/>
      <c r="J401" s="171"/>
      <c r="K401" s="393"/>
      <c r="L401" s="171"/>
      <c r="M401" s="171"/>
      <c r="N401" s="171"/>
    </row>
    <row r="402" spans="7:14">
      <c r="G402" s="171" t="s">
        <v>490</v>
      </c>
      <c r="H402" s="171" t="s">
        <v>491</v>
      </c>
      <c r="I402" s="171"/>
      <c r="J402" s="171"/>
      <c r="K402" s="393"/>
      <c r="L402" s="171"/>
      <c r="M402" s="171"/>
      <c r="N402" s="171"/>
    </row>
    <row r="403" spans="7:14">
      <c r="G403" s="171" t="s">
        <v>492</v>
      </c>
      <c r="H403" s="171" t="s">
        <v>493</v>
      </c>
      <c r="I403" s="171"/>
      <c r="J403" s="171"/>
      <c r="K403" s="393"/>
      <c r="L403" s="171"/>
      <c r="M403" s="171"/>
      <c r="N403" s="171"/>
    </row>
    <row r="404" spans="7:14">
      <c r="G404" s="171"/>
      <c r="H404" s="171"/>
      <c r="I404" s="171"/>
      <c r="J404" s="171"/>
      <c r="K404" s="393"/>
      <c r="L404" s="171"/>
      <c r="M404" s="171"/>
      <c r="N404" s="171"/>
    </row>
    <row r="405" spans="7:14">
      <c r="G405" s="171" t="s">
        <v>494</v>
      </c>
      <c r="H405" s="171"/>
      <c r="I405" s="171"/>
      <c r="J405" s="171"/>
      <c r="K405" s="393"/>
      <c r="L405" s="171"/>
      <c r="M405" s="171"/>
      <c r="N405" s="171"/>
    </row>
    <row r="406" spans="7:14">
      <c r="G406" s="171" t="s">
        <v>495</v>
      </c>
      <c r="H406" s="171" t="s">
        <v>269</v>
      </c>
      <c r="I406" s="171" t="s">
        <v>185</v>
      </c>
      <c r="J406" s="171" t="s">
        <v>496</v>
      </c>
      <c r="K406" s="393"/>
      <c r="L406" s="171" t="s">
        <v>497</v>
      </c>
      <c r="M406" s="171" t="s">
        <v>186</v>
      </c>
      <c r="N406" s="171" t="s">
        <v>421</v>
      </c>
    </row>
    <row r="407" spans="7:14">
      <c r="G407" s="171" t="s">
        <v>498</v>
      </c>
      <c r="H407" s="171" t="s">
        <v>499</v>
      </c>
      <c r="I407" s="172">
        <v>0.3</v>
      </c>
      <c r="J407" s="172">
        <v>0.25</v>
      </c>
      <c r="K407" s="394"/>
      <c r="L407" s="172">
        <v>0.83</v>
      </c>
      <c r="M407" s="172">
        <v>0.15</v>
      </c>
      <c r="N407" s="171">
        <v>12.5</v>
      </c>
    </row>
    <row r="408" spans="7:14">
      <c r="G408" s="171" t="s">
        <v>498</v>
      </c>
      <c r="H408" s="171" t="s">
        <v>500</v>
      </c>
      <c r="I408" s="172">
        <v>0.4</v>
      </c>
      <c r="J408" s="172">
        <v>0.35</v>
      </c>
      <c r="K408" s="394"/>
      <c r="L408" s="172">
        <v>0.88</v>
      </c>
      <c r="M408" s="172">
        <v>0.2</v>
      </c>
      <c r="N408" s="171">
        <v>17.600000000000001</v>
      </c>
    </row>
    <row r="409" spans="7:14">
      <c r="G409" s="171" t="s">
        <v>501</v>
      </c>
      <c r="H409" s="171" t="s">
        <v>502</v>
      </c>
      <c r="I409" s="172">
        <v>0.2</v>
      </c>
      <c r="J409" s="172">
        <v>0.25</v>
      </c>
      <c r="K409" s="394"/>
      <c r="L409" s="172">
        <v>1.25</v>
      </c>
      <c r="M409" s="172">
        <v>0.15</v>
      </c>
      <c r="N409" s="171">
        <v>18.7</v>
      </c>
    </row>
    <row r="410" spans="7:14">
      <c r="G410" s="171" t="s">
        <v>501</v>
      </c>
      <c r="H410" s="171" t="s">
        <v>503</v>
      </c>
      <c r="I410" s="172">
        <v>0.9</v>
      </c>
      <c r="J410" s="172">
        <v>0.88</v>
      </c>
      <c r="K410" s="394"/>
      <c r="L410" s="172">
        <v>0.97</v>
      </c>
      <c r="M410" s="172">
        <v>0.1</v>
      </c>
      <c r="N410" s="171">
        <v>9.6999999999999993</v>
      </c>
    </row>
    <row r="411" spans="7:14">
      <c r="G411" s="171" t="s">
        <v>504</v>
      </c>
      <c r="H411" s="171" t="s">
        <v>505</v>
      </c>
      <c r="I411" s="172">
        <v>1</v>
      </c>
      <c r="J411" s="172">
        <v>0.9</v>
      </c>
      <c r="K411" s="394"/>
      <c r="L411" s="172">
        <v>0.9</v>
      </c>
      <c r="M411" s="172">
        <v>0.15</v>
      </c>
      <c r="N411" s="171">
        <v>13.5</v>
      </c>
    </row>
    <row r="412" spans="7:14">
      <c r="G412" s="171" t="s">
        <v>504</v>
      </c>
      <c r="H412" s="171" t="s">
        <v>506</v>
      </c>
      <c r="I412" s="172">
        <v>0.7</v>
      </c>
      <c r="J412" s="172">
        <v>0.65</v>
      </c>
      <c r="K412" s="394"/>
      <c r="L412" s="172">
        <v>0.93</v>
      </c>
      <c r="M412" s="172">
        <v>0.05</v>
      </c>
      <c r="N412" s="171">
        <v>4.5999999999999996</v>
      </c>
    </row>
    <row r="413" spans="7:14">
      <c r="G413" s="171" t="s">
        <v>210</v>
      </c>
      <c r="H413" s="171" t="s">
        <v>507</v>
      </c>
      <c r="I413" s="172">
        <v>0.3</v>
      </c>
      <c r="J413" s="172">
        <v>0.2</v>
      </c>
      <c r="K413" s="394"/>
      <c r="L413" s="172">
        <v>0.67</v>
      </c>
      <c r="M413" s="172">
        <v>0.1</v>
      </c>
      <c r="N413" s="171">
        <v>6.7</v>
      </c>
    </row>
    <row r="414" spans="7:14">
      <c r="G414" s="171" t="s">
        <v>469</v>
      </c>
      <c r="H414" s="171" t="s">
        <v>508</v>
      </c>
      <c r="I414" s="171" t="s">
        <v>509</v>
      </c>
      <c r="J414" s="171" t="s">
        <v>510</v>
      </c>
      <c r="K414" s="393"/>
      <c r="L414" s="172">
        <v>1.2</v>
      </c>
      <c r="M414" s="172">
        <v>0.1</v>
      </c>
      <c r="N414" s="171">
        <v>12</v>
      </c>
    </row>
    <row r="415" spans="7:14">
      <c r="G415" s="171"/>
      <c r="H415" s="171"/>
      <c r="I415" s="171"/>
      <c r="J415" s="171"/>
      <c r="K415" s="393"/>
      <c r="L415" s="172"/>
      <c r="M415" s="172"/>
      <c r="N415" s="171"/>
    </row>
    <row r="416" spans="7:14">
      <c r="G416" s="171" t="s">
        <v>511</v>
      </c>
      <c r="H416" s="171"/>
      <c r="I416" s="171"/>
      <c r="J416" s="171"/>
      <c r="K416" s="393"/>
      <c r="L416" s="171"/>
      <c r="M416" s="171"/>
      <c r="N416" s="171"/>
    </row>
    <row r="417" spans="7:14">
      <c r="G417" s="171" t="s">
        <v>512</v>
      </c>
      <c r="H417" s="171"/>
      <c r="I417" s="171"/>
      <c r="J417" s="171"/>
      <c r="K417" s="393"/>
      <c r="L417" s="171"/>
      <c r="M417" s="171"/>
      <c r="N417" s="171"/>
    </row>
    <row r="418" spans="7:14">
      <c r="G418" s="171" t="s">
        <v>269</v>
      </c>
      <c r="H418" s="171" t="s">
        <v>513</v>
      </c>
      <c r="I418" s="171"/>
      <c r="J418" s="171"/>
      <c r="K418" s="393"/>
      <c r="L418" s="171"/>
      <c r="M418" s="171"/>
      <c r="N418" s="171"/>
    </row>
    <row r="419" spans="7:14">
      <c r="G419" s="171" t="s">
        <v>514</v>
      </c>
      <c r="H419" s="171" t="s">
        <v>515</v>
      </c>
      <c r="I419" s="171"/>
      <c r="J419" s="171"/>
      <c r="K419" s="393"/>
      <c r="L419" s="171"/>
      <c r="M419" s="171"/>
      <c r="N419" s="171"/>
    </row>
    <row r="420" spans="7:14">
      <c r="G420" s="171" t="s">
        <v>516</v>
      </c>
      <c r="H420" s="171" t="s">
        <v>517</v>
      </c>
      <c r="I420" s="171"/>
      <c r="J420" s="171"/>
      <c r="K420" s="393"/>
      <c r="L420" s="171"/>
      <c r="M420" s="171"/>
      <c r="N420" s="171"/>
    </row>
    <row r="421" spans="7:14">
      <c r="G421" s="171" t="s">
        <v>518</v>
      </c>
      <c r="H421" s="171" t="s">
        <v>519</v>
      </c>
      <c r="I421" s="171"/>
      <c r="J421" s="171"/>
      <c r="K421" s="393"/>
      <c r="L421" s="171"/>
      <c r="M421" s="171"/>
      <c r="N421" s="171"/>
    </row>
    <row r="422" spans="7:14">
      <c r="G422" s="171" t="s">
        <v>520</v>
      </c>
      <c r="H422" s="171" t="s">
        <v>521</v>
      </c>
      <c r="I422" s="171"/>
      <c r="J422" s="171"/>
      <c r="K422" s="393"/>
      <c r="L422" s="171"/>
      <c r="M422" s="171"/>
      <c r="N422" s="171"/>
    </row>
    <row r="423" spans="7:14">
      <c r="G423" s="171" t="s">
        <v>522</v>
      </c>
      <c r="H423" s="171" t="s">
        <v>523</v>
      </c>
      <c r="I423" s="171"/>
      <c r="J423" s="171"/>
      <c r="K423" s="393"/>
      <c r="L423" s="171"/>
      <c r="M423" s="171"/>
      <c r="N423" s="171"/>
    </row>
    <row r="424" spans="7:14">
      <c r="G424" s="171" t="s">
        <v>524</v>
      </c>
      <c r="H424" s="171"/>
      <c r="I424" s="171"/>
      <c r="J424" s="171"/>
      <c r="K424" s="393"/>
      <c r="L424" s="171"/>
      <c r="M424" s="171"/>
      <c r="N424" s="171"/>
    </row>
    <row r="425" spans="7:14">
      <c r="G425" s="171" t="s">
        <v>525</v>
      </c>
      <c r="H425" s="171" t="s">
        <v>526</v>
      </c>
      <c r="I425" s="171"/>
      <c r="J425" s="171"/>
      <c r="K425" s="393"/>
      <c r="L425" s="171"/>
      <c r="M425" s="171"/>
      <c r="N425" s="171"/>
    </row>
    <row r="426" spans="7:14">
      <c r="G426" s="171" t="s">
        <v>527</v>
      </c>
      <c r="H426" s="171" t="s">
        <v>528</v>
      </c>
      <c r="I426" s="171"/>
      <c r="J426" s="171"/>
      <c r="K426" s="393"/>
      <c r="L426" s="171"/>
      <c r="M426" s="171"/>
      <c r="N426" s="171"/>
    </row>
    <row r="427" spans="7:14">
      <c r="G427" s="171" t="s">
        <v>529</v>
      </c>
      <c r="H427" s="171" t="s">
        <v>530</v>
      </c>
      <c r="I427" s="171"/>
      <c r="J427" s="171"/>
      <c r="K427" s="393"/>
      <c r="L427" s="171"/>
      <c r="M427" s="171"/>
      <c r="N427" s="171"/>
    </row>
    <row r="428" spans="7:14">
      <c r="G428" s="171" t="s">
        <v>531</v>
      </c>
      <c r="H428" s="171" t="s">
        <v>532</v>
      </c>
      <c r="I428" s="171"/>
      <c r="J428" s="171"/>
      <c r="K428" s="393"/>
      <c r="L428" s="171"/>
      <c r="M428" s="171"/>
      <c r="N428" s="171"/>
    </row>
    <row r="429" spans="7:14">
      <c r="G429" s="171" t="s">
        <v>533</v>
      </c>
      <c r="H429" s="171" t="s">
        <v>534</v>
      </c>
      <c r="I429" s="171"/>
      <c r="J429" s="171"/>
      <c r="K429" s="393"/>
      <c r="L429" s="171"/>
      <c r="M429" s="171"/>
      <c r="N429" s="171"/>
    </row>
    <row r="430" spans="7:14">
      <c r="G430" s="171" t="s">
        <v>535</v>
      </c>
      <c r="H430" s="171"/>
      <c r="I430" s="171"/>
      <c r="J430" s="171"/>
      <c r="K430" s="393"/>
      <c r="L430" s="171"/>
      <c r="M430" s="171"/>
      <c r="N430" s="171"/>
    </row>
    <row r="431" spans="7:14">
      <c r="G431" s="171" t="s">
        <v>536</v>
      </c>
      <c r="H431" s="171" t="s">
        <v>537</v>
      </c>
      <c r="I431" s="171"/>
      <c r="J431" s="171"/>
      <c r="K431" s="393"/>
      <c r="L431" s="171"/>
      <c r="M431" s="171"/>
      <c r="N431" s="171"/>
    </row>
    <row r="432" spans="7:14">
      <c r="G432" s="171" t="s">
        <v>538</v>
      </c>
      <c r="H432" s="171" t="s">
        <v>539</v>
      </c>
      <c r="I432" s="171"/>
      <c r="J432" s="171"/>
      <c r="K432" s="393"/>
      <c r="L432" s="171"/>
      <c r="M432" s="171"/>
      <c r="N432" s="171"/>
    </row>
    <row r="433" spans="7:14">
      <c r="G433" s="171" t="s">
        <v>540</v>
      </c>
      <c r="H433" s="171" t="s">
        <v>541</v>
      </c>
      <c r="I433" s="171"/>
      <c r="J433" s="171"/>
      <c r="K433" s="393"/>
      <c r="L433" s="171"/>
      <c r="M433" s="171"/>
      <c r="N433" s="171"/>
    </row>
    <row r="434" spans="7:14">
      <c r="G434" s="171" t="s">
        <v>542</v>
      </c>
      <c r="H434" s="171" t="s">
        <v>543</v>
      </c>
      <c r="I434" s="171"/>
      <c r="J434" s="171"/>
      <c r="K434" s="393"/>
      <c r="L434" s="171"/>
      <c r="M434" s="171"/>
      <c r="N434" s="171"/>
    </row>
    <row r="435" spans="7:14">
      <c r="G435" s="171" t="s">
        <v>544</v>
      </c>
      <c r="H435" s="171" t="s">
        <v>545</v>
      </c>
      <c r="I435" s="171"/>
      <c r="J435" s="171"/>
      <c r="K435" s="393"/>
      <c r="L435" s="171"/>
      <c r="M435" s="171"/>
      <c r="N435" s="171"/>
    </row>
    <row r="436" spans="7:14">
      <c r="G436" s="171" t="s">
        <v>546</v>
      </c>
      <c r="H436" s="171"/>
      <c r="I436" s="171"/>
      <c r="J436" s="171"/>
      <c r="K436" s="393"/>
      <c r="L436" s="171"/>
      <c r="M436" s="171"/>
      <c r="N436" s="171"/>
    </row>
    <row r="437" spans="7:14">
      <c r="G437" s="171" t="s">
        <v>547</v>
      </c>
      <c r="H437" s="171" t="s">
        <v>548</v>
      </c>
      <c r="I437" s="171"/>
      <c r="J437" s="171"/>
      <c r="K437" s="393"/>
      <c r="L437" s="171"/>
      <c r="M437" s="171"/>
      <c r="N437" s="171"/>
    </row>
    <row r="438" spans="7:14">
      <c r="G438" s="171" t="s">
        <v>506</v>
      </c>
      <c r="H438" s="171" t="s">
        <v>549</v>
      </c>
      <c r="I438" s="171"/>
      <c r="J438" s="171"/>
      <c r="K438" s="393"/>
      <c r="L438" s="171"/>
      <c r="M438" s="171"/>
      <c r="N438" s="171"/>
    </row>
    <row r="439" spans="7:14">
      <c r="G439" s="171" t="s">
        <v>550</v>
      </c>
      <c r="H439" s="171" t="s">
        <v>551</v>
      </c>
      <c r="I439" s="171"/>
      <c r="J439" s="171"/>
      <c r="K439" s="393"/>
      <c r="L439" s="171"/>
      <c r="M439" s="171"/>
      <c r="N439" s="171"/>
    </row>
    <row r="440" spans="7:14">
      <c r="G440" s="171" t="s">
        <v>552</v>
      </c>
      <c r="H440" s="171" t="s">
        <v>254</v>
      </c>
      <c r="I440" s="171"/>
      <c r="J440" s="171"/>
      <c r="K440" s="393"/>
      <c r="L440" s="171"/>
      <c r="M440" s="171"/>
      <c r="N440" s="171"/>
    </row>
    <row r="441" spans="7:14">
      <c r="G441" s="171" t="s">
        <v>553</v>
      </c>
      <c r="H441" s="171" t="s">
        <v>210</v>
      </c>
      <c r="I441" s="171"/>
      <c r="J441" s="171"/>
      <c r="K441" s="393"/>
      <c r="L441" s="171"/>
      <c r="M441" s="171"/>
      <c r="N441" s="171"/>
    </row>
    <row r="442" spans="7:14">
      <c r="G442" s="171"/>
      <c r="H442" s="171"/>
      <c r="I442" s="171"/>
      <c r="J442" s="171"/>
      <c r="K442" s="393"/>
      <c r="L442" s="171"/>
      <c r="M442" s="171"/>
      <c r="N442" s="171"/>
    </row>
    <row r="443" spans="7:14">
      <c r="G443" s="171" t="s">
        <v>554</v>
      </c>
      <c r="H443" s="171"/>
      <c r="I443" s="171"/>
      <c r="J443" s="171"/>
      <c r="K443" s="393"/>
      <c r="L443" s="171"/>
      <c r="M443" s="171"/>
      <c r="N443" s="171"/>
    </row>
    <row r="444" spans="7:14">
      <c r="G444" s="171" t="s">
        <v>555</v>
      </c>
      <c r="H444" s="171"/>
      <c r="I444" s="171"/>
      <c r="J444" s="171"/>
      <c r="K444" s="393"/>
      <c r="L444" s="171"/>
      <c r="M444" s="171"/>
      <c r="N444" s="171"/>
    </row>
    <row r="445" spans="7:14">
      <c r="G445" s="171" t="s">
        <v>185</v>
      </c>
      <c r="H445" s="171" t="s">
        <v>269</v>
      </c>
      <c r="I445" s="171"/>
      <c r="J445" s="171"/>
      <c r="K445" s="393"/>
      <c r="L445" s="171"/>
      <c r="M445" s="171"/>
      <c r="N445" s="171"/>
    </row>
    <row r="446" spans="7:14">
      <c r="G446" s="171" t="s">
        <v>556</v>
      </c>
      <c r="H446" s="171" t="s">
        <v>557</v>
      </c>
      <c r="I446" s="171"/>
      <c r="J446" s="171"/>
      <c r="K446" s="393"/>
      <c r="L446" s="171"/>
      <c r="M446" s="171"/>
      <c r="N446" s="171"/>
    </row>
    <row r="447" spans="7:14">
      <c r="G447" s="171" t="s">
        <v>558</v>
      </c>
      <c r="H447" s="171" t="s">
        <v>559</v>
      </c>
      <c r="I447" s="171"/>
      <c r="J447" s="171"/>
      <c r="K447" s="393"/>
      <c r="L447" s="171"/>
      <c r="M447" s="171"/>
      <c r="N447" s="171"/>
    </row>
    <row r="448" spans="7:14">
      <c r="G448" s="171" t="s">
        <v>560</v>
      </c>
      <c r="H448" s="171" t="s">
        <v>561</v>
      </c>
      <c r="I448" s="171"/>
      <c r="J448" s="171"/>
      <c r="K448" s="393"/>
      <c r="L448" s="171"/>
      <c r="M448" s="171"/>
      <c r="N448" s="171"/>
    </row>
    <row r="449" spans="7:14">
      <c r="G449" s="171" t="s">
        <v>378</v>
      </c>
      <c r="H449" s="171"/>
      <c r="I449" s="171"/>
      <c r="J449" s="171"/>
      <c r="K449" s="393"/>
      <c r="L449" s="171"/>
      <c r="M449" s="171"/>
      <c r="N449" s="171"/>
    </row>
    <row r="450" spans="7:14">
      <c r="G450" s="171" t="s">
        <v>562</v>
      </c>
      <c r="H450" s="171"/>
      <c r="I450" s="171"/>
      <c r="J450" s="171"/>
      <c r="K450" s="393"/>
      <c r="L450" s="171"/>
      <c r="M450" s="171"/>
      <c r="N450" s="171"/>
    </row>
    <row r="451" spans="7:14">
      <c r="G451" s="171" t="s">
        <v>563</v>
      </c>
      <c r="H451" s="171" t="s">
        <v>564</v>
      </c>
      <c r="I451" s="171"/>
      <c r="J451" s="171"/>
      <c r="K451" s="393"/>
      <c r="L451" s="171"/>
      <c r="M451" s="171"/>
      <c r="N451" s="171"/>
    </row>
    <row r="452" spans="7:14">
      <c r="G452" s="171" t="s">
        <v>565</v>
      </c>
      <c r="H452" s="171" t="s">
        <v>566</v>
      </c>
      <c r="I452" s="171"/>
      <c r="J452" s="171"/>
      <c r="K452" s="393"/>
      <c r="L452" s="171"/>
      <c r="M452" s="171"/>
      <c r="N452" s="171"/>
    </row>
    <row r="453" spans="7:14">
      <c r="G453" s="171" t="s">
        <v>567</v>
      </c>
      <c r="H453" s="171" t="s">
        <v>568</v>
      </c>
      <c r="I453" s="171"/>
      <c r="J453" s="171"/>
      <c r="K453" s="393"/>
      <c r="L453" s="171"/>
      <c r="M453" s="171"/>
      <c r="N453" s="171"/>
    </row>
    <row r="454" spans="7:14">
      <c r="G454" s="171" t="s">
        <v>569</v>
      </c>
      <c r="H454" s="171"/>
      <c r="I454" s="171"/>
      <c r="J454" s="171"/>
      <c r="K454" s="393"/>
      <c r="L454" s="171"/>
      <c r="M454" s="171"/>
      <c r="N454" s="171"/>
    </row>
    <row r="455" spans="7:14">
      <c r="G455" s="171" t="s">
        <v>570</v>
      </c>
      <c r="H455" s="171" t="s">
        <v>571</v>
      </c>
      <c r="I455" s="171"/>
      <c r="J455" s="171"/>
      <c r="K455" s="393"/>
      <c r="L455" s="171"/>
      <c r="M455" s="171"/>
      <c r="N455" s="171"/>
    </row>
    <row r="456" spans="7:14">
      <c r="G456" s="171" t="s">
        <v>572</v>
      </c>
      <c r="H456" s="171" t="s">
        <v>573</v>
      </c>
      <c r="I456" s="171"/>
      <c r="J456" s="171"/>
      <c r="K456" s="393"/>
      <c r="L456" s="171"/>
      <c r="M456" s="171"/>
      <c r="N456" s="171"/>
    </row>
    <row r="457" spans="7:14">
      <c r="G457" s="171" t="s">
        <v>210</v>
      </c>
      <c r="H457" s="171" t="s">
        <v>574</v>
      </c>
      <c r="I457" s="171"/>
      <c r="J457" s="171"/>
      <c r="K457" s="393"/>
      <c r="L457" s="171"/>
      <c r="M457" s="171"/>
      <c r="N457" s="171"/>
    </row>
    <row r="458" spans="7:14">
      <c r="G458" s="171" t="s">
        <v>575</v>
      </c>
      <c r="H458" s="171"/>
      <c r="I458" s="171"/>
      <c r="J458" s="171"/>
      <c r="K458" s="393"/>
      <c r="L458" s="171"/>
      <c r="M458" s="171"/>
      <c r="N458" s="171"/>
    </row>
    <row r="459" spans="7:14">
      <c r="G459" s="171" t="s">
        <v>576</v>
      </c>
      <c r="H459" s="171" t="s">
        <v>577</v>
      </c>
      <c r="I459" s="171"/>
      <c r="J459" s="171"/>
      <c r="K459" s="393"/>
      <c r="L459" s="171"/>
      <c r="M459" s="171"/>
      <c r="N459" s="171"/>
    </row>
    <row r="460" spans="7:14">
      <c r="G460" s="171" t="s">
        <v>578</v>
      </c>
      <c r="H460" s="171" t="s">
        <v>579</v>
      </c>
      <c r="I460" s="171"/>
      <c r="J460" s="171"/>
      <c r="K460" s="393"/>
      <c r="L460" s="171"/>
      <c r="M460" s="171"/>
      <c r="N460" s="171"/>
    </row>
    <row r="461" spans="7:14">
      <c r="G461" s="171" t="s">
        <v>580</v>
      </c>
      <c r="H461" s="171" t="s">
        <v>581</v>
      </c>
      <c r="I461" s="171"/>
      <c r="J461" s="171"/>
      <c r="K461" s="393"/>
      <c r="L461" s="171"/>
      <c r="M461" s="171"/>
      <c r="N461" s="171"/>
    </row>
    <row r="462" spans="7:14">
      <c r="G462" s="171"/>
      <c r="H462" s="171"/>
      <c r="I462" s="171"/>
      <c r="J462" s="171"/>
      <c r="K462" s="393"/>
      <c r="L462" s="171"/>
      <c r="M462" s="171"/>
      <c r="N462" s="171"/>
    </row>
    <row r="463" spans="7:14">
      <c r="G463" s="171" t="s">
        <v>582</v>
      </c>
      <c r="H463" s="171"/>
      <c r="I463" s="171"/>
      <c r="J463" s="171"/>
      <c r="K463" s="393"/>
      <c r="L463" s="171"/>
      <c r="M463" s="171"/>
      <c r="N463" s="171"/>
    </row>
    <row r="464" spans="7:14">
      <c r="G464" s="171" t="s">
        <v>495</v>
      </c>
      <c r="H464" s="171" t="s">
        <v>269</v>
      </c>
      <c r="I464" s="171" t="s">
        <v>185</v>
      </c>
      <c r="J464" s="171" t="s">
        <v>263</v>
      </c>
      <c r="K464" s="393"/>
      <c r="L464" s="171"/>
      <c r="M464" s="171"/>
      <c r="N464" s="171"/>
    </row>
    <row r="465" spans="7:14">
      <c r="G465" s="171" t="s">
        <v>498</v>
      </c>
      <c r="H465" s="171" t="s">
        <v>291</v>
      </c>
      <c r="I465" s="172">
        <v>0.3</v>
      </c>
      <c r="J465" s="172">
        <v>0.25</v>
      </c>
      <c r="K465" s="394"/>
      <c r="L465" s="171"/>
      <c r="M465" s="171"/>
      <c r="N465" s="171"/>
    </row>
    <row r="466" spans="7:14">
      <c r="G466" s="171" t="s">
        <v>501</v>
      </c>
      <c r="H466" s="171" t="s">
        <v>502</v>
      </c>
      <c r="I466" s="172">
        <v>0.15</v>
      </c>
      <c r="J466" s="172">
        <v>0.2</v>
      </c>
      <c r="K466" s="394"/>
      <c r="L466" s="171"/>
      <c r="M466" s="171"/>
      <c r="N466" s="171"/>
    </row>
    <row r="467" spans="7:14">
      <c r="G467" s="171" t="s">
        <v>504</v>
      </c>
      <c r="H467" s="171" t="s">
        <v>583</v>
      </c>
      <c r="I467" s="172">
        <v>0.9</v>
      </c>
      <c r="J467" s="172">
        <v>0.15</v>
      </c>
      <c r="K467" s="394"/>
      <c r="L467" s="171"/>
      <c r="M467" s="171"/>
      <c r="N467" s="171"/>
    </row>
    <row r="468" spans="7:14">
      <c r="G468" s="171" t="s">
        <v>210</v>
      </c>
      <c r="H468" s="171" t="s">
        <v>507</v>
      </c>
      <c r="I468" s="172">
        <v>0.2</v>
      </c>
      <c r="J468" s="172">
        <v>0.15</v>
      </c>
      <c r="K468" s="394"/>
      <c r="L468" s="171"/>
      <c r="M468" s="171"/>
      <c r="N468" s="171"/>
    </row>
    <row r="469" spans="7:14">
      <c r="G469" s="171" t="s">
        <v>584</v>
      </c>
      <c r="H469" s="171" t="s">
        <v>585</v>
      </c>
      <c r="I469" s="171" t="s">
        <v>586</v>
      </c>
      <c r="J469" s="172">
        <v>0.15</v>
      </c>
      <c r="K469" s="394"/>
      <c r="L469" s="171"/>
      <c r="M469" s="171"/>
      <c r="N469" s="171"/>
    </row>
    <row r="470" spans="7:14">
      <c r="G470" s="171" t="s">
        <v>469</v>
      </c>
      <c r="H470" s="171" t="s">
        <v>587</v>
      </c>
      <c r="I470" s="171" t="s">
        <v>588</v>
      </c>
      <c r="J470" s="172">
        <v>0.1</v>
      </c>
      <c r="K470" s="394"/>
      <c r="L470" s="171"/>
      <c r="M470" s="171"/>
      <c r="N470" s="171"/>
    </row>
    <row r="471" spans="7:14">
      <c r="G471" s="171"/>
      <c r="H471" s="171"/>
      <c r="I471" s="171"/>
      <c r="J471" s="172"/>
      <c r="K471" s="394"/>
      <c r="L471" s="171"/>
      <c r="M471" s="171"/>
      <c r="N471" s="171"/>
    </row>
    <row r="472" spans="7:14">
      <c r="G472" s="171" t="s">
        <v>589</v>
      </c>
      <c r="H472" s="171"/>
      <c r="I472" s="171"/>
      <c r="J472" s="171"/>
      <c r="K472" s="393"/>
      <c r="L472" s="171"/>
      <c r="M472" s="171"/>
      <c r="N472" s="171"/>
    </row>
    <row r="473" spans="7:14">
      <c r="G473" s="171" t="s">
        <v>590</v>
      </c>
      <c r="H473" s="171"/>
      <c r="I473" s="171"/>
      <c r="J473" s="171"/>
      <c r="K473" s="393"/>
      <c r="L473" s="171"/>
      <c r="M473" s="171"/>
      <c r="N473" s="171"/>
    </row>
    <row r="474" spans="7:14">
      <c r="G474" s="171" t="s">
        <v>376</v>
      </c>
      <c r="H474" s="171"/>
      <c r="I474" s="171"/>
      <c r="J474" s="171"/>
      <c r="K474" s="393"/>
      <c r="L474" s="171"/>
      <c r="M474" s="171"/>
      <c r="N474" s="171"/>
    </row>
    <row r="475" spans="7:14">
      <c r="G475" s="171" t="s">
        <v>591</v>
      </c>
      <c r="H475" s="171"/>
      <c r="I475" s="171"/>
      <c r="J475" s="171"/>
      <c r="K475" s="393"/>
      <c r="L475" s="171"/>
      <c r="M475" s="171"/>
      <c r="N475" s="171"/>
    </row>
    <row r="476" spans="7:14">
      <c r="G476" s="171" t="s">
        <v>379</v>
      </c>
      <c r="H476" s="171"/>
      <c r="I476" s="171"/>
      <c r="J476" s="171"/>
      <c r="K476" s="393"/>
      <c r="L476" s="171"/>
      <c r="M476" s="171"/>
      <c r="N476" s="171"/>
    </row>
    <row r="477" spans="7:14">
      <c r="G477" s="171" t="s">
        <v>592</v>
      </c>
      <c r="H477" s="171"/>
      <c r="I477" s="171"/>
      <c r="J477" s="171"/>
      <c r="K477" s="393"/>
      <c r="L477" s="171"/>
      <c r="M477" s="171"/>
      <c r="N477" s="171"/>
    </row>
    <row r="478" spans="7:14">
      <c r="G478" s="171" t="s">
        <v>593</v>
      </c>
      <c r="H478" s="171"/>
      <c r="I478" s="171"/>
      <c r="J478" s="171"/>
      <c r="K478" s="393"/>
      <c r="L478" s="171"/>
      <c r="M478" s="171"/>
      <c r="N478" s="171"/>
    </row>
    <row r="479" spans="7:14">
      <c r="G479" s="171"/>
      <c r="H479" s="171"/>
      <c r="I479" s="171"/>
      <c r="J479" s="171"/>
      <c r="K479" s="393"/>
      <c r="L479" s="171"/>
      <c r="M479" s="171"/>
      <c r="N479" s="171"/>
    </row>
    <row r="480" spans="7:14">
      <c r="G480" s="171" t="s">
        <v>594</v>
      </c>
      <c r="H480" s="171"/>
      <c r="I480" s="171"/>
      <c r="J480" s="171"/>
      <c r="K480" s="393"/>
      <c r="L480" s="171"/>
      <c r="M480" s="171"/>
      <c r="N480" s="171"/>
    </row>
    <row r="481" spans="7:14">
      <c r="G481" s="171" t="s">
        <v>382</v>
      </c>
      <c r="H481" s="171" t="s">
        <v>228</v>
      </c>
      <c r="I481" s="171"/>
      <c r="J481" s="171"/>
      <c r="K481" s="393"/>
      <c r="L481" s="171"/>
      <c r="M481" s="171"/>
      <c r="N481" s="171"/>
    </row>
    <row r="482" spans="7:14">
      <c r="G482" s="171" t="s">
        <v>595</v>
      </c>
      <c r="H482" s="171" t="s">
        <v>596</v>
      </c>
      <c r="I482" s="171"/>
      <c r="J482" s="171"/>
      <c r="K482" s="393"/>
      <c r="L482" s="171"/>
      <c r="M482" s="171"/>
      <c r="N482" s="171"/>
    </row>
    <row r="483" spans="7:14">
      <c r="G483" s="171" t="s">
        <v>597</v>
      </c>
      <c r="H483" s="171" t="s">
        <v>598</v>
      </c>
      <c r="I483" s="171"/>
      <c r="J483" s="171"/>
      <c r="K483" s="393"/>
      <c r="L483" s="171"/>
      <c r="M483" s="171"/>
      <c r="N483" s="171"/>
    </row>
    <row r="484" spans="7:14">
      <c r="G484" s="171" t="s">
        <v>599</v>
      </c>
      <c r="H484" s="171" t="s">
        <v>541</v>
      </c>
      <c r="I484" s="171"/>
      <c r="J484" s="171"/>
      <c r="K484" s="393"/>
      <c r="L484" s="171"/>
      <c r="M484" s="171"/>
      <c r="N484" s="171"/>
    </row>
    <row r="485" spans="7:14">
      <c r="G485" s="171" t="s">
        <v>600</v>
      </c>
      <c r="H485" s="171" t="s">
        <v>601</v>
      </c>
      <c r="I485" s="171"/>
      <c r="J485" s="171"/>
      <c r="K485" s="393"/>
      <c r="L485" s="171"/>
      <c r="M485" s="171"/>
      <c r="N485" s="171"/>
    </row>
    <row r="486" spans="7:14">
      <c r="G486" s="171" t="s">
        <v>602</v>
      </c>
      <c r="H486" s="171" t="s">
        <v>603</v>
      </c>
      <c r="I486" s="171"/>
      <c r="J486" s="171"/>
      <c r="K486" s="393"/>
      <c r="L486" s="171"/>
      <c r="M486" s="171"/>
      <c r="N486" s="171"/>
    </row>
    <row r="487" spans="7:14">
      <c r="G487" s="171" t="s">
        <v>604</v>
      </c>
      <c r="H487" s="171" t="s">
        <v>605</v>
      </c>
      <c r="I487" s="171"/>
      <c r="J487" s="171"/>
      <c r="K487" s="393"/>
      <c r="L487" s="171"/>
      <c r="M487" s="171"/>
      <c r="N487" s="171"/>
    </row>
    <row r="488" spans="7:14">
      <c r="G488" s="171"/>
      <c r="H488" s="171"/>
      <c r="I488" s="171"/>
      <c r="J488" s="171"/>
      <c r="K488" s="393"/>
      <c r="L488" s="171"/>
      <c r="M488" s="171"/>
      <c r="N488" s="171"/>
    </row>
    <row r="489" spans="7:14">
      <c r="G489" s="171" t="s">
        <v>606</v>
      </c>
      <c r="H489" s="171"/>
      <c r="I489" s="171"/>
      <c r="J489" s="171"/>
      <c r="K489" s="393"/>
      <c r="L489" s="171"/>
      <c r="M489" s="171"/>
      <c r="N489" s="171"/>
    </row>
    <row r="490" spans="7:14">
      <c r="G490" s="171" t="s">
        <v>269</v>
      </c>
      <c r="H490" s="171" t="s">
        <v>396</v>
      </c>
      <c r="I490" s="171"/>
      <c r="J490" s="171"/>
      <c r="K490" s="393"/>
      <c r="L490" s="171"/>
      <c r="M490" s="171"/>
      <c r="N490" s="171"/>
    </row>
    <row r="491" spans="7:14">
      <c r="G491" s="171" t="s">
        <v>607</v>
      </c>
      <c r="H491" s="171" t="s">
        <v>400</v>
      </c>
      <c r="I491" s="171"/>
      <c r="J491" s="171"/>
      <c r="K491" s="393"/>
      <c r="L491" s="171"/>
      <c r="M491" s="171"/>
      <c r="N491" s="171"/>
    </row>
    <row r="492" spans="7:14">
      <c r="G492" s="171" t="s">
        <v>515</v>
      </c>
      <c r="H492" s="171" t="s">
        <v>608</v>
      </c>
      <c r="I492" s="171"/>
      <c r="J492" s="171"/>
      <c r="K492" s="393"/>
      <c r="L492" s="171"/>
      <c r="M492" s="171"/>
      <c r="N492" s="171"/>
    </row>
    <row r="493" spans="7:14">
      <c r="G493" s="171" t="s">
        <v>609</v>
      </c>
      <c r="H493" s="171" t="s">
        <v>406</v>
      </c>
      <c r="I493" s="171"/>
      <c r="J493" s="171"/>
      <c r="K493" s="393"/>
      <c r="L493" s="171"/>
      <c r="M493" s="171"/>
      <c r="N493" s="171"/>
    </row>
    <row r="494" spans="7:14">
      <c r="G494" s="171" t="s">
        <v>610</v>
      </c>
      <c r="H494" s="171" t="s">
        <v>611</v>
      </c>
      <c r="I494" s="171"/>
      <c r="J494" s="171"/>
      <c r="K494" s="393"/>
      <c r="L494" s="171"/>
      <c r="M494" s="171"/>
      <c r="N494" s="171"/>
    </row>
    <row r="495" spans="7:14">
      <c r="G495" s="171" t="s">
        <v>612</v>
      </c>
      <c r="H495" s="171" t="s">
        <v>613</v>
      </c>
      <c r="I495" s="171"/>
      <c r="J495" s="171"/>
      <c r="K495" s="393"/>
      <c r="L495" s="171"/>
      <c r="M495" s="171"/>
      <c r="N495" s="171"/>
    </row>
    <row r="496" spans="7:14">
      <c r="G496" s="171" t="s">
        <v>614</v>
      </c>
      <c r="H496" s="171" t="s">
        <v>615</v>
      </c>
      <c r="I496" s="171"/>
      <c r="J496" s="171"/>
      <c r="K496" s="393"/>
      <c r="L496" s="171"/>
      <c r="M496" s="171"/>
      <c r="N496" s="171"/>
    </row>
    <row r="497" spans="7:14">
      <c r="G497" s="171"/>
      <c r="H497" s="171"/>
      <c r="I497" s="171"/>
      <c r="J497" s="171"/>
      <c r="K497" s="393"/>
      <c r="L497" s="171"/>
      <c r="M497" s="171"/>
      <c r="N497" s="171"/>
    </row>
    <row r="498" spans="7:14">
      <c r="G498" s="171" t="s">
        <v>616</v>
      </c>
      <c r="H498" s="171"/>
      <c r="I498" s="171"/>
      <c r="J498" s="171"/>
      <c r="K498" s="393"/>
      <c r="L498" s="171"/>
      <c r="M498" s="171"/>
      <c r="N498" s="171"/>
    </row>
    <row r="499" spans="7:14">
      <c r="G499" s="171" t="s">
        <v>421</v>
      </c>
      <c r="H499" s="171" t="s">
        <v>422</v>
      </c>
      <c r="I499" s="171"/>
      <c r="J499" s="171"/>
      <c r="K499" s="393"/>
      <c r="L499" s="171"/>
      <c r="M499" s="171"/>
      <c r="N499" s="171"/>
    </row>
    <row r="500" spans="7:14">
      <c r="G500" s="171" t="s">
        <v>423</v>
      </c>
      <c r="H500" s="171" t="s">
        <v>424</v>
      </c>
      <c r="I500" s="171"/>
      <c r="J500" s="171"/>
      <c r="K500" s="393"/>
      <c r="L500" s="171"/>
      <c r="M500" s="171"/>
      <c r="N500" s="171"/>
    </row>
    <row r="501" spans="7:14">
      <c r="G501" s="171" t="s">
        <v>425</v>
      </c>
      <c r="H501" s="171" t="s">
        <v>426</v>
      </c>
      <c r="I501" s="171"/>
      <c r="J501" s="171"/>
      <c r="K501" s="393"/>
      <c r="L501" s="171"/>
      <c r="M501" s="171"/>
      <c r="N501" s="171"/>
    </row>
    <row r="502" spans="7:14">
      <c r="G502" s="171" t="s">
        <v>427</v>
      </c>
      <c r="H502" s="171" t="s">
        <v>98</v>
      </c>
      <c r="I502" s="171"/>
      <c r="J502" s="171"/>
      <c r="K502" s="393"/>
      <c r="L502" s="171"/>
      <c r="M502" s="171"/>
      <c r="N502" s="171"/>
    </row>
    <row r="503" spans="7:14">
      <c r="G503" s="171" t="s">
        <v>428</v>
      </c>
      <c r="H503" s="171" t="s">
        <v>429</v>
      </c>
      <c r="I503" s="171"/>
      <c r="J503" s="171"/>
      <c r="K503" s="393"/>
      <c r="L503" s="171"/>
      <c r="M503" s="171"/>
      <c r="N503" s="171"/>
    </row>
    <row r="504" spans="7:14">
      <c r="G504" s="171" t="s">
        <v>430</v>
      </c>
      <c r="H504" s="171" t="s">
        <v>431</v>
      </c>
      <c r="I504" s="171"/>
      <c r="J504" s="171"/>
      <c r="K504" s="393"/>
      <c r="L504" s="171"/>
      <c r="M504" s="171"/>
      <c r="N504" s="171"/>
    </row>
    <row r="505" spans="7:14">
      <c r="G505" s="171"/>
      <c r="H505" s="171"/>
      <c r="I505" s="171"/>
      <c r="J505" s="171"/>
      <c r="K505" s="393"/>
      <c r="L505" s="171"/>
      <c r="M505" s="171"/>
      <c r="N505" s="171"/>
    </row>
    <row r="506" spans="7:14">
      <c r="G506" s="171" t="s">
        <v>617</v>
      </c>
      <c r="H506" s="171"/>
      <c r="I506" s="171"/>
      <c r="J506" s="171"/>
      <c r="K506" s="393"/>
      <c r="L506" s="171"/>
      <c r="M506" s="171"/>
      <c r="N506" s="171"/>
    </row>
    <row r="507" spans="7:14">
      <c r="G507" s="171" t="s">
        <v>422</v>
      </c>
      <c r="H507" s="171" t="s">
        <v>433</v>
      </c>
      <c r="I507" s="171"/>
      <c r="J507" s="171"/>
      <c r="K507" s="393"/>
      <c r="L507" s="171"/>
      <c r="M507" s="171"/>
      <c r="N507" s="171"/>
    </row>
    <row r="508" spans="7:14">
      <c r="G508" s="171" t="s">
        <v>424</v>
      </c>
      <c r="H508" s="172">
        <v>2</v>
      </c>
      <c r="I508" s="171"/>
      <c r="J508" s="171"/>
      <c r="K508" s="393"/>
      <c r="L508" s="171"/>
      <c r="M508" s="171"/>
      <c r="N508" s="171"/>
    </row>
    <row r="509" spans="7:14">
      <c r="G509" s="171" t="s">
        <v>426</v>
      </c>
      <c r="H509" s="172">
        <v>1.5</v>
      </c>
      <c r="I509" s="171"/>
      <c r="J509" s="171"/>
      <c r="K509" s="393"/>
      <c r="L509" s="171"/>
      <c r="M509" s="171"/>
      <c r="N509" s="171"/>
    </row>
    <row r="510" spans="7:14">
      <c r="G510" s="171" t="s">
        <v>98</v>
      </c>
      <c r="H510" s="172">
        <v>1</v>
      </c>
      <c r="I510" s="171"/>
      <c r="J510" s="171"/>
      <c r="K510" s="393"/>
      <c r="L510" s="171"/>
      <c r="M510" s="171"/>
      <c r="N510" s="171"/>
    </row>
    <row r="511" spans="7:14">
      <c r="G511" s="171" t="s">
        <v>429</v>
      </c>
      <c r="H511" s="172">
        <v>0.5</v>
      </c>
      <c r="I511" s="171"/>
      <c r="J511" s="171"/>
      <c r="K511" s="393"/>
      <c r="L511" s="171"/>
      <c r="M511" s="171"/>
      <c r="N511" s="171"/>
    </row>
    <row r="512" spans="7:14">
      <c r="G512" s="171" t="s">
        <v>431</v>
      </c>
      <c r="H512" s="171" t="s">
        <v>435</v>
      </c>
      <c r="I512" s="171"/>
      <c r="J512" s="171"/>
      <c r="K512" s="393"/>
      <c r="L512" s="171"/>
      <c r="M512" s="171"/>
      <c r="N512" s="171"/>
    </row>
    <row r="513" spans="7:14">
      <c r="G513" s="171"/>
      <c r="H513" s="171"/>
      <c r="I513" s="171"/>
      <c r="J513" s="171"/>
      <c r="K513" s="393"/>
      <c r="L513" s="171"/>
      <c r="M513" s="171"/>
      <c r="N513" s="171"/>
    </row>
    <row r="514" spans="7:14">
      <c r="G514" s="171" t="s">
        <v>618</v>
      </c>
      <c r="H514" s="171"/>
      <c r="I514" s="171"/>
      <c r="J514" s="171"/>
      <c r="K514" s="393"/>
      <c r="L514" s="171"/>
      <c r="M514" s="171"/>
      <c r="N514" s="171"/>
    </row>
    <row r="515" spans="7:14">
      <c r="G515" s="171" t="s">
        <v>437</v>
      </c>
      <c r="H515" s="171" t="s">
        <v>619</v>
      </c>
      <c r="I515" s="171"/>
      <c r="J515" s="171"/>
      <c r="K515" s="393"/>
      <c r="L515" s="171"/>
      <c r="M515" s="171"/>
      <c r="N515" s="171"/>
    </row>
    <row r="516" spans="7:14">
      <c r="H516" s="171"/>
      <c r="I516" s="171"/>
      <c r="J516" s="171"/>
      <c r="K516" s="393"/>
      <c r="L516" s="171"/>
      <c r="M516" s="171"/>
      <c r="N516" s="171"/>
    </row>
    <row r="517" spans="7:14">
      <c r="G517" s="171" t="s">
        <v>95</v>
      </c>
      <c r="H517" s="171" t="s">
        <v>439</v>
      </c>
      <c r="I517" s="171"/>
      <c r="J517" s="171"/>
      <c r="K517" s="393"/>
      <c r="L517" s="171"/>
      <c r="M517" s="171"/>
      <c r="N517" s="171"/>
    </row>
    <row r="518" spans="7:14">
      <c r="H518" s="171"/>
      <c r="I518" s="171"/>
      <c r="J518" s="171"/>
      <c r="K518" s="393"/>
      <c r="L518" s="171"/>
      <c r="M518" s="171"/>
      <c r="N518" s="171"/>
    </row>
    <row r="519" spans="7:14">
      <c r="G519" s="171" t="s">
        <v>440</v>
      </c>
      <c r="H519" s="171" t="s">
        <v>620</v>
      </c>
      <c r="I519" s="171"/>
      <c r="J519" s="171"/>
      <c r="K519" s="393"/>
      <c r="L519" s="171"/>
      <c r="M519" s="171"/>
      <c r="N519" s="171"/>
    </row>
    <row r="520" spans="7:14">
      <c r="H520" s="171"/>
      <c r="I520" s="171"/>
      <c r="J520" s="171"/>
      <c r="K520" s="393"/>
      <c r="L520" s="171"/>
      <c r="M520" s="171"/>
      <c r="N520" s="171"/>
    </row>
    <row r="521" spans="7:14">
      <c r="G521" s="171" t="s">
        <v>442</v>
      </c>
      <c r="H521" s="171" t="s">
        <v>621</v>
      </c>
      <c r="I521" s="171"/>
      <c r="J521" s="171"/>
      <c r="K521" s="393"/>
      <c r="L521" s="171"/>
      <c r="M521" s="171"/>
      <c r="N521" s="171"/>
    </row>
    <row r="522" spans="7:14">
      <c r="H522" s="171"/>
      <c r="I522" s="171"/>
      <c r="J522" s="171"/>
      <c r="K522" s="393"/>
      <c r="L522" s="171"/>
      <c r="M522" s="171"/>
      <c r="N522" s="171"/>
    </row>
    <row r="526" spans="7:14">
      <c r="G526" s="171" t="s">
        <v>622</v>
      </c>
      <c r="H526" s="171"/>
      <c r="I526" s="171"/>
    </row>
    <row r="527" spans="7:14">
      <c r="G527" s="171"/>
      <c r="H527" s="171"/>
      <c r="I527" s="171"/>
    </row>
    <row r="528" spans="7:14">
      <c r="G528" s="171" t="s">
        <v>623</v>
      </c>
      <c r="H528" s="171"/>
      <c r="I528" s="171"/>
    </row>
    <row r="529" spans="7:9">
      <c r="G529" s="171" t="s">
        <v>624</v>
      </c>
      <c r="H529" s="171"/>
      <c r="I529" s="171"/>
    </row>
    <row r="530" spans="7:9">
      <c r="G530" s="171" t="s">
        <v>625</v>
      </c>
      <c r="H530" s="171"/>
      <c r="I530" s="171"/>
    </row>
    <row r="531" spans="7:9">
      <c r="G531" s="171" t="s">
        <v>626</v>
      </c>
      <c r="H531" s="171"/>
      <c r="I531" s="171"/>
    </row>
    <row r="532" spans="7:9">
      <c r="G532" s="171" t="s">
        <v>222</v>
      </c>
      <c r="H532" s="171"/>
      <c r="I532" s="171"/>
    </row>
    <row r="533" spans="7:9">
      <c r="G533" s="171" t="s">
        <v>627</v>
      </c>
      <c r="H533" s="171"/>
      <c r="I533" s="171"/>
    </row>
    <row r="534" spans="7:9">
      <c r="G534" s="171" t="s">
        <v>628</v>
      </c>
      <c r="H534" s="171"/>
      <c r="I534" s="171"/>
    </row>
    <row r="535" spans="7:9">
      <c r="G535" s="171" t="s">
        <v>629</v>
      </c>
      <c r="H535" s="171"/>
      <c r="I535" s="171"/>
    </row>
    <row r="536" spans="7:9">
      <c r="G536" s="171" t="s">
        <v>630</v>
      </c>
      <c r="H536" s="171"/>
      <c r="I536" s="171"/>
    </row>
    <row r="537" spans="7:9">
      <c r="G537" s="171" t="s">
        <v>377</v>
      </c>
      <c r="H537" s="171"/>
      <c r="I537" s="171"/>
    </row>
    <row r="538" spans="7:9">
      <c r="G538" s="171" t="s">
        <v>631</v>
      </c>
      <c r="H538" s="171"/>
      <c r="I538" s="171"/>
    </row>
    <row r="539" spans="7:9">
      <c r="G539" s="171" t="s">
        <v>632</v>
      </c>
      <c r="H539" s="171"/>
      <c r="I539" s="171"/>
    </row>
    <row r="540" spans="7:9">
      <c r="G540" s="171" t="s">
        <v>633</v>
      </c>
      <c r="H540" s="171"/>
      <c r="I540" s="171"/>
    </row>
    <row r="541" spans="7:9">
      <c r="G541" s="171"/>
      <c r="H541" s="171"/>
      <c r="I541" s="171"/>
    </row>
    <row r="542" spans="7:9">
      <c r="G542" s="171" t="s">
        <v>634</v>
      </c>
      <c r="H542" s="171"/>
      <c r="I542" s="171"/>
    </row>
    <row r="543" spans="7:9">
      <c r="G543" s="171" t="s">
        <v>262</v>
      </c>
      <c r="H543" s="171" t="s">
        <v>635</v>
      </c>
      <c r="I543" s="171" t="s">
        <v>263</v>
      </c>
    </row>
    <row r="544" spans="7:9">
      <c r="G544" s="171" t="s">
        <v>229</v>
      </c>
      <c r="H544" s="171" t="s">
        <v>636</v>
      </c>
      <c r="I544" s="172">
        <v>0.3</v>
      </c>
    </row>
    <row r="545" spans="7:9">
      <c r="G545" s="171" t="s">
        <v>231</v>
      </c>
      <c r="H545" s="171" t="s">
        <v>232</v>
      </c>
      <c r="I545" s="172">
        <v>0.25</v>
      </c>
    </row>
    <row r="546" spans="7:9">
      <c r="G546" s="171" t="s">
        <v>233</v>
      </c>
      <c r="H546" s="171" t="s">
        <v>637</v>
      </c>
      <c r="I546" s="172">
        <v>0.25</v>
      </c>
    </row>
    <row r="547" spans="7:9">
      <c r="G547" s="171" t="s">
        <v>235</v>
      </c>
      <c r="H547" s="171" t="s">
        <v>638</v>
      </c>
      <c r="I547" s="172">
        <v>0.1</v>
      </c>
    </row>
    <row r="548" spans="7:9">
      <c r="G548" s="171" t="s">
        <v>639</v>
      </c>
      <c r="H548" s="171" t="s">
        <v>371</v>
      </c>
      <c r="I548" s="172">
        <v>0.1</v>
      </c>
    </row>
    <row r="549" spans="7:9">
      <c r="G549" s="171"/>
      <c r="H549" s="171"/>
      <c r="I549" s="172"/>
    </row>
    <row r="550" spans="7:9">
      <c r="G550" s="171" t="s">
        <v>640</v>
      </c>
      <c r="H550" s="171"/>
      <c r="I550" s="171"/>
    </row>
    <row r="551" spans="7:9">
      <c r="G551" s="171" t="s">
        <v>441</v>
      </c>
      <c r="H551" s="171"/>
      <c r="I551" s="171"/>
    </row>
    <row r="552" spans="7:9">
      <c r="G552" s="171" t="s">
        <v>641</v>
      </c>
      <c r="H552" s="171"/>
      <c r="I552" s="171"/>
    </row>
    <row r="553" spans="7:9">
      <c r="G553" s="171" t="s">
        <v>482</v>
      </c>
      <c r="H553" s="171"/>
      <c r="I553" s="171"/>
    </row>
    <row r="554" spans="7:9">
      <c r="G554" s="171" t="s">
        <v>642</v>
      </c>
      <c r="H554" s="171"/>
      <c r="I554" s="171"/>
    </row>
    <row r="555" spans="7:9">
      <c r="G555" s="171" t="s">
        <v>643</v>
      </c>
      <c r="H555" s="171"/>
      <c r="I555" s="171"/>
    </row>
    <row r="556" spans="7:9">
      <c r="G556" s="171" t="s">
        <v>644</v>
      </c>
      <c r="H556" s="171"/>
      <c r="I556" s="171"/>
    </row>
    <row r="557" spans="7:9">
      <c r="G557" s="171" t="s">
        <v>645</v>
      </c>
      <c r="H557" s="171"/>
      <c r="I557" s="171"/>
    </row>
    <row r="558" spans="7:9">
      <c r="G558" s="171" t="s">
        <v>646</v>
      </c>
      <c r="H558" s="171"/>
      <c r="I558" s="171"/>
    </row>
    <row r="559" spans="7:9">
      <c r="G559" s="171"/>
      <c r="H559" s="171"/>
      <c r="I559" s="171"/>
    </row>
    <row r="560" spans="7:9">
      <c r="G560" s="171" t="s">
        <v>647</v>
      </c>
      <c r="H560" s="171"/>
      <c r="I560" s="171"/>
    </row>
    <row r="561" spans="7:9">
      <c r="G561" s="171" t="s">
        <v>648</v>
      </c>
      <c r="H561" s="171"/>
      <c r="I561" s="171"/>
    </row>
    <row r="562" spans="7:9">
      <c r="G562" s="171" t="s">
        <v>269</v>
      </c>
      <c r="H562" s="171" t="s">
        <v>270</v>
      </c>
      <c r="I562" s="171"/>
    </row>
    <row r="563" spans="7:9">
      <c r="G563" s="171" t="s">
        <v>649</v>
      </c>
      <c r="H563" s="171" t="s">
        <v>650</v>
      </c>
      <c r="I563" s="171"/>
    </row>
    <row r="564" spans="7:9">
      <c r="G564" s="171" t="s">
        <v>651</v>
      </c>
      <c r="H564" s="171" t="s">
        <v>652</v>
      </c>
      <c r="I564" s="171"/>
    </row>
    <row r="565" spans="7:9">
      <c r="G565" s="171" t="s">
        <v>653</v>
      </c>
      <c r="H565" s="172">
        <v>0.9</v>
      </c>
      <c r="I565" s="171"/>
    </row>
    <row r="566" spans="7:9">
      <c r="G566" s="171" t="s">
        <v>654</v>
      </c>
      <c r="H566" s="171" t="s">
        <v>369</v>
      </c>
      <c r="I566" s="171"/>
    </row>
    <row r="567" spans="7:9">
      <c r="G567" s="171" t="s">
        <v>655</v>
      </c>
      <c r="H567" s="171" t="s">
        <v>340</v>
      </c>
      <c r="I567" s="171"/>
    </row>
    <row r="568" spans="7:9">
      <c r="G568" s="171" t="s">
        <v>656</v>
      </c>
      <c r="H568" s="171" t="s">
        <v>340</v>
      </c>
      <c r="I568" s="171"/>
    </row>
    <row r="569" spans="7:9">
      <c r="G569" s="171"/>
      <c r="H569" s="171"/>
      <c r="I569" s="171"/>
    </row>
    <row r="570" spans="7:9">
      <c r="G570" s="171" t="s">
        <v>657</v>
      </c>
      <c r="H570" s="171"/>
      <c r="I570" s="171"/>
    </row>
    <row r="571" spans="7:9">
      <c r="G571" s="171" t="s">
        <v>269</v>
      </c>
      <c r="H571" s="171" t="s">
        <v>513</v>
      </c>
      <c r="I571" s="171"/>
    </row>
    <row r="572" spans="7:9">
      <c r="G572" s="171" t="s">
        <v>658</v>
      </c>
      <c r="H572" s="171" t="s">
        <v>659</v>
      </c>
      <c r="I572" s="171"/>
    </row>
    <row r="573" spans="7:9">
      <c r="G573" s="171" t="s">
        <v>660</v>
      </c>
      <c r="H573" s="171" t="s">
        <v>661</v>
      </c>
      <c r="I573" s="171"/>
    </row>
    <row r="574" spans="7:9">
      <c r="G574" s="171" t="s">
        <v>662</v>
      </c>
      <c r="H574" s="171" t="s">
        <v>663</v>
      </c>
      <c r="I574" s="171"/>
    </row>
    <row r="575" spans="7:9">
      <c r="G575" s="171" t="s">
        <v>664</v>
      </c>
      <c r="H575" s="171" t="s">
        <v>665</v>
      </c>
      <c r="I575" s="171"/>
    </row>
    <row r="576" spans="7:9">
      <c r="G576" s="171" t="s">
        <v>666</v>
      </c>
      <c r="H576" s="171" t="s">
        <v>667</v>
      </c>
      <c r="I576" s="171"/>
    </row>
    <row r="577" spans="7:9">
      <c r="G577" s="171"/>
      <c r="H577" s="171"/>
      <c r="I577" s="171"/>
    </row>
    <row r="578" spans="7:9">
      <c r="G578" s="171" t="s">
        <v>668</v>
      </c>
      <c r="H578" s="171"/>
      <c r="I578" s="171"/>
    </row>
    <row r="579" spans="7:9">
      <c r="G579" s="171" t="s">
        <v>669</v>
      </c>
      <c r="H579" s="171"/>
      <c r="I579" s="171"/>
    </row>
    <row r="580" spans="7:9">
      <c r="G580" s="171" t="s">
        <v>269</v>
      </c>
      <c r="H580" s="171" t="s">
        <v>185</v>
      </c>
      <c r="I580" s="171"/>
    </row>
    <row r="581" spans="7:9">
      <c r="G581" s="171" t="s">
        <v>277</v>
      </c>
      <c r="H581" s="171" t="s">
        <v>278</v>
      </c>
      <c r="I581" s="171"/>
    </row>
    <row r="582" spans="7:9">
      <c r="G582" s="171" t="s">
        <v>670</v>
      </c>
      <c r="H582" s="171" t="s">
        <v>340</v>
      </c>
      <c r="I582" s="171"/>
    </row>
    <row r="583" spans="7:9">
      <c r="G583" s="171" t="s">
        <v>671</v>
      </c>
      <c r="H583" s="171" t="s">
        <v>275</v>
      </c>
      <c r="I583" s="171"/>
    </row>
    <row r="584" spans="7:9">
      <c r="G584" s="171" t="s">
        <v>672</v>
      </c>
      <c r="H584" s="171" t="s">
        <v>673</v>
      </c>
      <c r="I584" s="171"/>
    </row>
    <row r="585" spans="7:9">
      <c r="G585" s="171" t="s">
        <v>341</v>
      </c>
      <c r="H585" s="171" t="s">
        <v>674</v>
      </c>
      <c r="I585" s="171"/>
    </row>
    <row r="586" spans="7:9">
      <c r="G586" s="171" t="s">
        <v>675</v>
      </c>
      <c r="H586" s="172">
        <v>0.95</v>
      </c>
      <c r="I586" s="171"/>
    </row>
    <row r="587" spans="7:9">
      <c r="G587" s="171"/>
      <c r="H587" s="172"/>
      <c r="I587" s="171"/>
    </row>
    <row r="588" spans="7:9">
      <c r="G588" s="171" t="s">
        <v>676</v>
      </c>
      <c r="H588" s="171"/>
      <c r="I588" s="171"/>
    </row>
    <row r="589" spans="7:9">
      <c r="G589" s="171" t="s">
        <v>677</v>
      </c>
      <c r="H589" s="171"/>
      <c r="I589" s="171"/>
    </row>
    <row r="590" spans="7:9">
      <c r="G590" s="171" t="s">
        <v>376</v>
      </c>
      <c r="H590" s="171"/>
      <c r="I590" s="171"/>
    </row>
    <row r="591" spans="7:9">
      <c r="G591" s="171" t="s">
        <v>678</v>
      </c>
      <c r="H591" s="171"/>
      <c r="I591" s="171"/>
    </row>
    <row r="592" spans="7:9">
      <c r="G592" s="171" t="s">
        <v>378</v>
      </c>
      <c r="H592" s="171"/>
      <c r="I592" s="171"/>
    </row>
    <row r="593" spans="7:9">
      <c r="G593" s="171" t="s">
        <v>379</v>
      </c>
      <c r="H593" s="171"/>
      <c r="I593" s="171"/>
    </row>
    <row r="594" spans="7:9">
      <c r="G594" s="171" t="s">
        <v>679</v>
      </c>
      <c r="H594" s="171"/>
      <c r="I594" s="171"/>
    </row>
    <row r="595" spans="7:9">
      <c r="G595" s="171" t="s">
        <v>538</v>
      </c>
      <c r="H595" s="171" t="s">
        <v>680</v>
      </c>
      <c r="I595" s="171"/>
    </row>
    <row r="596" spans="7:9">
      <c r="G596" s="171" t="s">
        <v>503</v>
      </c>
      <c r="H596" s="172">
        <v>0.9</v>
      </c>
      <c r="I596" s="171"/>
    </row>
    <row r="597" spans="7:9">
      <c r="G597" s="171" t="s">
        <v>681</v>
      </c>
      <c r="H597" s="172">
        <v>0.3</v>
      </c>
      <c r="I597" s="171"/>
    </row>
    <row r="598" spans="7:9">
      <c r="G598" s="171" t="s">
        <v>568</v>
      </c>
      <c r="H598" s="172">
        <v>0.4</v>
      </c>
      <c r="I598" s="171"/>
    </row>
    <row r="599" spans="7:9">
      <c r="G599" s="171" t="s">
        <v>682</v>
      </c>
      <c r="H599" s="171" t="s">
        <v>373</v>
      </c>
      <c r="I599" s="171"/>
    </row>
    <row r="600" spans="7:9">
      <c r="G600" s="171" t="s">
        <v>306</v>
      </c>
      <c r="H600" s="172">
        <v>0.4</v>
      </c>
      <c r="I600" s="171"/>
    </row>
    <row r="601" spans="7:9">
      <c r="G601" s="171"/>
      <c r="H601" s="172"/>
      <c r="I601" s="171"/>
    </row>
    <row r="602" spans="7:9">
      <c r="G602" s="171" t="s">
        <v>683</v>
      </c>
      <c r="H602" s="171"/>
      <c r="I602" s="171"/>
    </row>
    <row r="603" spans="7:9">
      <c r="G603" s="171" t="s">
        <v>684</v>
      </c>
      <c r="H603" s="172">
        <v>0.95</v>
      </c>
      <c r="I603" s="171"/>
    </row>
    <row r="604" spans="7:9">
      <c r="G604" s="171" t="s">
        <v>685</v>
      </c>
      <c r="H604" s="172">
        <v>1</v>
      </c>
      <c r="I604" s="171"/>
    </row>
    <row r="605" spans="7:9">
      <c r="G605" s="171" t="s">
        <v>686</v>
      </c>
      <c r="H605" s="172">
        <v>0.9</v>
      </c>
      <c r="I605" s="171"/>
    </row>
    <row r="606" spans="7:9">
      <c r="G606" s="171" t="s">
        <v>372</v>
      </c>
      <c r="H606" s="171" t="s">
        <v>373</v>
      </c>
      <c r="I606" s="171"/>
    </row>
    <row r="607" spans="7:9">
      <c r="G607" s="171" t="s">
        <v>687</v>
      </c>
      <c r="H607" s="171" t="s">
        <v>688</v>
      </c>
      <c r="I607" s="171"/>
    </row>
    <row r="608" spans="7:9">
      <c r="G608" s="171"/>
      <c r="H608" s="171"/>
      <c r="I608" s="171"/>
    </row>
    <row r="609" spans="7:9">
      <c r="G609" s="171" t="s">
        <v>689</v>
      </c>
      <c r="H609" s="171"/>
      <c r="I609" s="171"/>
    </row>
    <row r="610" spans="7:9">
      <c r="G610" s="171" t="s">
        <v>690</v>
      </c>
      <c r="H610" s="171" t="s">
        <v>588</v>
      </c>
      <c r="I610" s="171"/>
    </row>
    <row r="611" spans="7:9">
      <c r="G611" s="171" t="s">
        <v>691</v>
      </c>
      <c r="H611" s="172">
        <v>0.2</v>
      </c>
      <c r="I611" s="171"/>
    </row>
    <row r="612" spans="7:9">
      <c r="G612" s="171" t="s">
        <v>692</v>
      </c>
      <c r="H612" s="172">
        <v>0.3</v>
      </c>
      <c r="I612" s="171"/>
    </row>
    <row r="613" spans="7:9">
      <c r="G613" s="171" t="s">
        <v>693</v>
      </c>
      <c r="H613" s="171" t="s">
        <v>588</v>
      </c>
      <c r="I613" s="171"/>
    </row>
    <row r="614" spans="7:9">
      <c r="G614" s="171" t="s">
        <v>694</v>
      </c>
      <c r="H614" s="171" t="s">
        <v>588</v>
      </c>
      <c r="I614" s="171"/>
    </row>
    <row r="615" spans="7:9">
      <c r="G615" s="171"/>
      <c r="H615" s="171"/>
      <c r="I615" s="171"/>
    </row>
    <row r="616" spans="7:9">
      <c r="G616" s="171" t="s">
        <v>695</v>
      </c>
      <c r="H616" s="171"/>
      <c r="I616" s="171"/>
    </row>
    <row r="617" spans="7:9">
      <c r="G617" s="171" t="s">
        <v>696</v>
      </c>
      <c r="H617" s="171"/>
      <c r="I617" s="171"/>
    </row>
    <row r="618" spans="7:9">
      <c r="G618" s="171" t="s">
        <v>697</v>
      </c>
      <c r="H618" s="171" t="s">
        <v>310</v>
      </c>
      <c r="I618" s="171"/>
    </row>
    <row r="619" spans="7:9">
      <c r="G619" s="171" t="s">
        <v>698</v>
      </c>
      <c r="H619" s="171" t="s">
        <v>699</v>
      </c>
      <c r="I619" s="171"/>
    </row>
    <row r="620" spans="7:9">
      <c r="G620" s="171" t="s">
        <v>700</v>
      </c>
      <c r="H620" s="171" t="s">
        <v>360</v>
      </c>
      <c r="I620" s="171"/>
    </row>
    <row r="621" spans="7:9">
      <c r="G621" s="171" t="s">
        <v>701</v>
      </c>
      <c r="H621" s="172">
        <v>0.95</v>
      </c>
      <c r="I621" s="171"/>
    </row>
    <row r="622" spans="7:9">
      <c r="G622" s="171" t="s">
        <v>702</v>
      </c>
      <c r="H622" s="171"/>
      <c r="I622" s="171"/>
    </row>
    <row r="623" spans="7:9">
      <c r="G623" s="171" t="s">
        <v>703</v>
      </c>
      <c r="H623" s="172">
        <v>0.95</v>
      </c>
      <c r="I623" s="171"/>
    </row>
    <row r="624" spans="7:9">
      <c r="G624" s="171" t="s">
        <v>704</v>
      </c>
      <c r="H624" s="173">
        <v>0.997</v>
      </c>
      <c r="I624" s="171"/>
    </row>
    <row r="625" spans="7:9">
      <c r="G625" s="171" t="s">
        <v>705</v>
      </c>
      <c r="H625" s="171" t="s">
        <v>362</v>
      </c>
      <c r="I625" s="171"/>
    </row>
    <row r="626" spans="7:9">
      <c r="G626" s="171" t="s">
        <v>401</v>
      </c>
      <c r="H626" s="172">
        <v>0.99</v>
      </c>
      <c r="I626" s="171"/>
    </row>
    <row r="627" spans="7:9">
      <c r="G627" s="171" t="s">
        <v>706</v>
      </c>
      <c r="H627" s="171"/>
      <c r="I627" s="171"/>
    </row>
    <row r="628" spans="7:9">
      <c r="G628" s="171" t="s">
        <v>707</v>
      </c>
      <c r="H628" s="173">
        <v>0.999</v>
      </c>
      <c r="I628" s="171"/>
    </row>
    <row r="629" spans="7:9">
      <c r="G629" s="171" t="s">
        <v>708</v>
      </c>
      <c r="H629" s="171" t="s">
        <v>273</v>
      </c>
      <c r="I629" s="171"/>
    </row>
    <row r="630" spans="7:9">
      <c r="G630" s="171" t="s">
        <v>328</v>
      </c>
      <c r="H630" s="172">
        <v>0.9</v>
      </c>
      <c r="I630" s="171"/>
    </row>
    <row r="631" spans="7:9">
      <c r="G631" s="171" t="s">
        <v>709</v>
      </c>
      <c r="H631" s="171" t="s">
        <v>334</v>
      </c>
      <c r="I631" s="171"/>
    </row>
    <row r="632" spans="7:9">
      <c r="G632" s="171" t="s">
        <v>710</v>
      </c>
      <c r="H632" s="171"/>
      <c r="I632" s="171"/>
    </row>
    <row r="633" spans="7:9">
      <c r="G633" s="171" t="s">
        <v>341</v>
      </c>
      <c r="H633" s="172">
        <v>0.7</v>
      </c>
      <c r="I633" s="171"/>
    </row>
    <row r="634" spans="7:9">
      <c r="G634" s="171" t="s">
        <v>342</v>
      </c>
      <c r="H634" s="172">
        <v>1</v>
      </c>
      <c r="I634" s="171"/>
    </row>
    <row r="635" spans="7:9">
      <c r="G635" s="171" t="s">
        <v>339</v>
      </c>
      <c r="H635" s="171" t="s">
        <v>340</v>
      </c>
      <c r="I635" s="171"/>
    </row>
    <row r="636" spans="7:9">
      <c r="G636" s="171" t="s">
        <v>711</v>
      </c>
      <c r="H636" s="171" t="s">
        <v>278</v>
      </c>
      <c r="I636" s="171"/>
    </row>
    <row r="637" spans="7:9">
      <c r="G637" s="171" t="s">
        <v>712</v>
      </c>
      <c r="H637" s="171"/>
      <c r="I637" s="171"/>
    </row>
    <row r="638" spans="7:9">
      <c r="G638" s="171" t="s">
        <v>713</v>
      </c>
      <c r="H638" s="172">
        <v>0.9</v>
      </c>
      <c r="I638" s="171"/>
    </row>
    <row r="639" spans="7:9">
      <c r="G639" s="171" t="s">
        <v>714</v>
      </c>
      <c r="H639" s="171">
        <v>4.5</v>
      </c>
      <c r="I639" s="171"/>
    </row>
    <row r="640" spans="7:9">
      <c r="G640" s="171" t="s">
        <v>715</v>
      </c>
      <c r="H640" s="171" t="s">
        <v>716</v>
      </c>
      <c r="I640" s="171"/>
    </row>
    <row r="641" spans="7:9">
      <c r="G641" s="171" t="s">
        <v>717</v>
      </c>
      <c r="H641" s="172">
        <v>1</v>
      </c>
      <c r="I641" s="171"/>
    </row>
    <row r="642" spans="7:9">
      <c r="G642" s="171" t="s">
        <v>718</v>
      </c>
      <c r="H642" s="171" t="s">
        <v>362</v>
      </c>
      <c r="I642" s="171"/>
    </row>
    <row r="643" spans="7:9">
      <c r="G643" s="171"/>
      <c r="H643" s="171"/>
      <c r="I643" s="171"/>
    </row>
    <row r="644" spans="7:9">
      <c r="G644" s="171" t="s">
        <v>719</v>
      </c>
      <c r="H644" s="171"/>
      <c r="I644" s="171"/>
    </row>
    <row r="645" spans="7:9">
      <c r="G645" s="171" t="s">
        <v>720</v>
      </c>
      <c r="H645" s="172">
        <v>0.9</v>
      </c>
      <c r="I645" s="171"/>
    </row>
    <row r="646" spans="7:9">
      <c r="G646" s="171" t="s">
        <v>721</v>
      </c>
      <c r="H646" s="172">
        <v>0.2</v>
      </c>
      <c r="I646" s="171"/>
    </row>
    <row r="647" spans="7:9">
      <c r="G647" s="171" t="s">
        <v>722</v>
      </c>
      <c r="H647" s="172">
        <v>0.8</v>
      </c>
      <c r="I647" s="171"/>
    </row>
    <row r="648" spans="7:9">
      <c r="G648" s="171" t="s">
        <v>723</v>
      </c>
      <c r="H648" s="172">
        <v>0.95</v>
      </c>
      <c r="I648" s="171"/>
    </row>
    <row r="649" spans="7:9">
      <c r="G649" s="171" t="s">
        <v>724</v>
      </c>
      <c r="H649" s="171">
        <v>4.5</v>
      </c>
      <c r="I649" s="171"/>
    </row>
    <row r="650" spans="7:9">
      <c r="G650" s="171"/>
      <c r="H650" s="171"/>
      <c r="I650" s="171"/>
    </row>
    <row r="651" spans="7:9">
      <c r="G651" s="171" t="s">
        <v>725</v>
      </c>
      <c r="H651" s="171"/>
      <c r="I651" s="171"/>
    </row>
    <row r="652" spans="7:9">
      <c r="G652" s="171" t="s">
        <v>726</v>
      </c>
      <c r="H652" s="171"/>
      <c r="I652" s="171"/>
    </row>
    <row r="653" spans="7:9">
      <c r="G653" s="171" t="s">
        <v>262</v>
      </c>
      <c r="H653" s="171" t="s">
        <v>727</v>
      </c>
      <c r="I653" s="171"/>
    </row>
    <row r="654" spans="7:9">
      <c r="G654" s="171" t="s">
        <v>229</v>
      </c>
      <c r="H654" s="171" t="s">
        <v>713</v>
      </c>
      <c r="I654" s="171"/>
    </row>
    <row r="655" spans="7:9">
      <c r="G655" s="171" t="s">
        <v>231</v>
      </c>
      <c r="H655" s="171" t="s">
        <v>728</v>
      </c>
      <c r="I655" s="171"/>
    </row>
    <row r="656" spans="7:9">
      <c r="G656" s="171" t="s">
        <v>501</v>
      </c>
      <c r="H656" s="171" t="s">
        <v>729</v>
      </c>
      <c r="I656" s="171"/>
    </row>
    <row r="657" spans="7:9">
      <c r="G657" s="171" t="s">
        <v>504</v>
      </c>
      <c r="H657" s="171" t="s">
        <v>730</v>
      </c>
      <c r="I657" s="171"/>
    </row>
    <row r="658" spans="7:9">
      <c r="G658" s="171" t="s">
        <v>584</v>
      </c>
      <c r="H658" s="171" t="s">
        <v>731</v>
      </c>
      <c r="I658" s="171"/>
    </row>
    <row r="659" spans="7:9">
      <c r="G659" s="171" t="s">
        <v>732</v>
      </c>
      <c r="H659" s="171" t="s">
        <v>540</v>
      </c>
      <c r="I659" s="171"/>
    </row>
    <row r="660" spans="7:9">
      <c r="G660" s="171"/>
      <c r="H660" s="171"/>
      <c r="I660" s="171"/>
    </row>
    <row r="661" spans="7:9">
      <c r="G661" s="171" t="s">
        <v>733</v>
      </c>
      <c r="H661" s="171"/>
      <c r="I661" s="171"/>
    </row>
    <row r="662" spans="7:9">
      <c r="G662" s="171" t="s">
        <v>734</v>
      </c>
      <c r="H662" s="171"/>
      <c r="I662" s="171"/>
    </row>
    <row r="663" spans="7:9">
      <c r="G663" s="171" t="s">
        <v>444</v>
      </c>
      <c r="H663" s="171"/>
      <c r="I663" s="171"/>
    </row>
    <row r="664" spans="7:9">
      <c r="G664" s="171" t="s">
        <v>735</v>
      </c>
      <c r="H664" s="171"/>
      <c r="I664" s="171"/>
    </row>
    <row r="665" spans="7:9">
      <c r="G665" s="171" t="s">
        <v>736</v>
      </c>
      <c r="H665" s="171"/>
      <c r="I665" s="171"/>
    </row>
    <row r="666" spans="7:9">
      <c r="G666" s="171" t="s">
        <v>445</v>
      </c>
      <c r="H666" s="171"/>
      <c r="I666" s="171"/>
    </row>
    <row r="667" spans="7:9">
      <c r="G667" s="171" t="s">
        <v>446</v>
      </c>
      <c r="H667" s="171"/>
      <c r="I667" s="171"/>
    </row>
    <row r="668" spans="7:9">
      <c r="G668" s="171" t="s">
        <v>447</v>
      </c>
      <c r="H668" s="171"/>
      <c r="I668" s="171"/>
    </row>
    <row r="669" spans="7:9">
      <c r="G669" s="171" t="s">
        <v>448</v>
      </c>
      <c r="H669" s="171"/>
      <c r="I669" s="171"/>
    </row>
    <row r="670" spans="7:9">
      <c r="G670" s="171" t="s">
        <v>449</v>
      </c>
      <c r="H670" s="171"/>
      <c r="I670" s="171"/>
    </row>
    <row r="671" spans="7:9">
      <c r="G671" s="171"/>
      <c r="H671" s="171"/>
      <c r="I671" s="171"/>
    </row>
    <row r="672" spans="7:9">
      <c r="G672" s="171" t="s">
        <v>737</v>
      </c>
      <c r="H672" s="171"/>
      <c r="I672" s="171"/>
    </row>
    <row r="673" spans="7:9">
      <c r="G673" s="171" t="s">
        <v>738</v>
      </c>
      <c r="H673" s="171"/>
      <c r="I673" s="171"/>
    </row>
    <row r="674" spans="7:9">
      <c r="G674" s="171" t="s">
        <v>739</v>
      </c>
      <c r="H674" s="171"/>
      <c r="I674" s="171"/>
    </row>
    <row r="675" spans="7:9">
      <c r="G675" s="171" t="s">
        <v>740</v>
      </c>
      <c r="H675" s="171"/>
      <c r="I675" s="171"/>
    </row>
    <row r="676" spans="7:9">
      <c r="G676" s="171" t="s">
        <v>741</v>
      </c>
      <c r="H676" s="171"/>
      <c r="I676" s="171"/>
    </row>
    <row r="677" spans="7:9">
      <c r="G677" s="171" t="s">
        <v>269</v>
      </c>
      <c r="H677" s="171" t="s">
        <v>228</v>
      </c>
      <c r="I677" s="171"/>
    </row>
    <row r="678" spans="7:9">
      <c r="G678" s="171" t="s">
        <v>742</v>
      </c>
      <c r="H678" s="171" t="s">
        <v>743</v>
      </c>
      <c r="I678" s="171"/>
    </row>
    <row r="679" spans="7:9">
      <c r="G679" s="171" t="s">
        <v>744</v>
      </c>
      <c r="H679" s="171" t="s">
        <v>745</v>
      </c>
      <c r="I679" s="171"/>
    </row>
    <row r="680" spans="7:9">
      <c r="G680" s="171" t="s">
        <v>746</v>
      </c>
      <c r="H680" s="171" t="s">
        <v>747</v>
      </c>
      <c r="I680" s="171"/>
    </row>
    <row r="681" spans="7:9">
      <c r="G681" s="171" t="s">
        <v>748</v>
      </c>
      <c r="H681" s="171" t="s">
        <v>749</v>
      </c>
      <c r="I681" s="171"/>
    </row>
    <row r="682" spans="7:9">
      <c r="G682" s="171" t="s">
        <v>750</v>
      </c>
      <c r="H682" s="171" t="s">
        <v>751</v>
      </c>
      <c r="I682" s="171"/>
    </row>
    <row r="683" spans="7:9">
      <c r="G683" s="171"/>
      <c r="H683" s="171"/>
      <c r="I683" s="171"/>
    </row>
    <row r="684" spans="7:9">
      <c r="G684" s="171" t="s">
        <v>752</v>
      </c>
      <c r="H684" s="171"/>
      <c r="I684" s="171"/>
    </row>
    <row r="685" spans="7:9">
      <c r="G685" s="171" t="s">
        <v>269</v>
      </c>
      <c r="H685" s="171" t="s">
        <v>396</v>
      </c>
      <c r="I685" s="171"/>
    </row>
    <row r="686" spans="7:9">
      <c r="G686" s="171" t="s">
        <v>753</v>
      </c>
      <c r="H686" s="171" t="s">
        <v>754</v>
      </c>
      <c r="I686" s="171"/>
    </row>
    <row r="687" spans="7:9">
      <c r="G687" s="171" t="s">
        <v>755</v>
      </c>
      <c r="H687" s="171" t="s">
        <v>756</v>
      </c>
      <c r="I687" s="171"/>
    </row>
    <row r="688" spans="7:9">
      <c r="G688" s="171" t="s">
        <v>757</v>
      </c>
      <c r="H688" s="171" t="s">
        <v>400</v>
      </c>
      <c r="I688" s="171"/>
    </row>
    <row r="689" spans="7:9">
      <c r="G689" s="171" t="s">
        <v>401</v>
      </c>
      <c r="H689" s="171" t="s">
        <v>220</v>
      </c>
      <c r="I689" s="171"/>
    </row>
    <row r="690" spans="7:9">
      <c r="G690" s="171" t="s">
        <v>565</v>
      </c>
      <c r="H690" s="171" t="s">
        <v>758</v>
      </c>
      <c r="I690" s="171"/>
    </row>
    <row r="691" spans="7:9">
      <c r="G691" s="171" t="s">
        <v>759</v>
      </c>
      <c r="H691" s="171" t="s">
        <v>760</v>
      </c>
      <c r="I691" s="171"/>
    </row>
    <row r="692" spans="7:9">
      <c r="G692" s="171"/>
      <c r="H692" s="171"/>
      <c r="I692" s="171"/>
    </row>
    <row r="693" spans="7:9">
      <c r="G693" s="171" t="s">
        <v>761</v>
      </c>
      <c r="H693" s="171"/>
      <c r="I693" s="171"/>
    </row>
    <row r="694" spans="7:9">
      <c r="G694" s="171" t="s">
        <v>762</v>
      </c>
      <c r="H694" s="171" t="s">
        <v>763</v>
      </c>
      <c r="I694" s="171"/>
    </row>
    <row r="695" spans="7:9">
      <c r="G695" s="171" t="s">
        <v>412</v>
      </c>
      <c r="H695" s="171" t="s">
        <v>764</v>
      </c>
      <c r="I695" s="171"/>
    </row>
    <row r="696" spans="7:9">
      <c r="G696" s="171" t="s">
        <v>765</v>
      </c>
      <c r="H696" s="171" t="s">
        <v>766</v>
      </c>
      <c r="I696" s="171"/>
    </row>
    <row r="697" spans="7:9">
      <c r="G697" s="171" t="s">
        <v>767</v>
      </c>
      <c r="H697" s="171" t="s">
        <v>768</v>
      </c>
      <c r="I697" s="171"/>
    </row>
    <row r="698" spans="7:9">
      <c r="G698" s="171" t="s">
        <v>769</v>
      </c>
      <c r="H698" s="171" t="s">
        <v>417</v>
      </c>
      <c r="I698" s="171"/>
    </row>
    <row r="699" spans="7:9">
      <c r="G699" s="171"/>
      <c r="H699" s="171"/>
      <c r="I699" s="171"/>
    </row>
    <row r="700" spans="7:9">
      <c r="G700" s="171" t="s">
        <v>770</v>
      </c>
      <c r="H700" s="171"/>
      <c r="I700" s="171"/>
    </row>
    <row r="701" spans="7:9">
      <c r="G701" s="171" t="s">
        <v>771</v>
      </c>
      <c r="H701" s="171" t="s">
        <v>263</v>
      </c>
      <c r="I701" s="171"/>
    </row>
    <row r="702" spans="7:9">
      <c r="G702" s="171" t="s">
        <v>441</v>
      </c>
      <c r="H702" s="172">
        <v>0.3</v>
      </c>
      <c r="I702" s="171"/>
    </row>
    <row r="703" spans="7:9">
      <c r="G703" s="171" t="s">
        <v>482</v>
      </c>
      <c r="H703" s="172">
        <v>0.3</v>
      </c>
      <c r="I703" s="171"/>
    </row>
    <row r="704" spans="7:9">
      <c r="G704" s="171" t="s">
        <v>772</v>
      </c>
      <c r="H704" s="172">
        <v>0.25</v>
      </c>
      <c r="I704" s="171"/>
    </row>
    <row r="705" spans="7:9">
      <c r="G705" s="171" t="s">
        <v>773</v>
      </c>
      <c r="H705" s="172">
        <v>0.1</v>
      </c>
      <c r="I705" s="171"/>
    </row>
    <row r="706" spans="7:9">
      <c r="G706" s="171" t="s">
        <v>774</v>
      </c>
      <c r="H706" s="172">
        <v>0.05</v>
      </c>
      <c r="I706" s="171"/>
    </row>
    <row r="707" spans="7:9">
      <c r="G707" s="171"/>
      <c r="H707" s="172"/>
      <c r="I707" s="171"/>
    </row>
    <row r="708" spans="7:9">
      <c r="G708" s="171" t="s">
        <v>775</v>
      </c>
      <c r="H708" s="171"/>
      <c r="I708" s="171"/>
    </row>
    <row r="709" spans="7:9">
      <c r="G709" s="171" t="s">
        <v>776</v>
      </c>
      <c r="H709" s="171"/>
      <c r="I709" s="171"/>
    </row>
    <row r="710" spans="7:9">
      <c r="G710" s="171" t="s">
        <v>777</v>
      </c>
      <c r="H710" s="171"/>
      <c r="I710" s="171"/>
    </row>
    <row r="711" spans="7:9">
      <c r="G711" s="171" t="s">
        <v>778</v>
      </c>
      <c r="H711" s="171"/>
      <c r="I711" s="171"/>
    </row>
    <row r="712" spans="7:9">
      <c r="G712" s="171" t="s">
        <v>779</v>
      </c>
      <c r="H712" s="171"/>
      <c r="I712" s="171"/>
    </row>
    <row r="713" spans="7:9">
      <c r="G713" s="171" t="s">
        <v>780</v>
      </c>
      <c r="H713" s="171"/>
      <c r="I713" s="171"/>
    </row>
    <row r="714" spans="7:9">
      <c r="G714" s="171" t="s">
        <v>781</v>
      </c>
      <c r="H714" s="171"/>
      <c r="I714" s="171"/>
    </row>
    <row r="715" spans="7:9">
      <c r="G715" s="171" t="s">
        <v>782</v>
      </c>
      <c r="H715" s="171"/>
      <c r="I715" s="171"/>
    </row>
    <row r="716" spans="7:9">
      <c r="G716" s="171" t="s">
        <v>783</v>
      </c>
      <c r="H716" s="171"/>
      <c r="I716" s="171"/>
    </row>
    <row r="717" spans="7:9">
      <c r="G717" s="171"/>
      <c r="H717" s="171"/>
      <c r="I717" s="171"/>
    </row>
    <row r="718" spans="7:9">
      <c r="G718" s="171" t="s">
        <v>784</v>
      </c>
      <c r="H718" s="171"/>
      <c r="I718" s="171"/>
    </row>
    <row r="719" spans="7:9">
      <c r="G719" s="171" t="s">
        <v>785</v>
      </c>
      <c r="H719" s="171"/>
      <c r="I719" s="171"/>
    </row>
    <row r="720" spans="7:9">
      <c r="G720" s="171" t="s">
        <v>786</v>
      </c>
      <c r="H720" s="171"/>
      <c r="I720" s="171"/>
    </row>
    <row r="721" spans="7:11">
      <c r="G721" s="171" t="s">
        <v>787</v>
      </c>
      <c r="H721" s="171"/>
      <c r="I721" s="171"/>
    </row>
    <row r="722" spans="7:11">
      <c r="G722" s="171" t="s">
        <v>788</v>
      </c>
      <c r="H722" s="171"/>
      <c r="I722" s="171"/>
    </row>
    <row r="723" spans="7:11">
      <c r="G723" s="171" t="s">
        <v>262</v>
      </c>
      <c r="H723" s="171" t="s">
        <v>789</v>
      </c>
      <c r="I723" s="171"/>
    </row>
    <row r="724" spans="7:11">
      <c r="G724" s="171" t="s">
        <v>790</v>
      </c>
      <c r="H724" s="171" t="s">
        <v>791</v>
      </c>
      <c r="I724" s="171"/>
    </row>
    <row r="725" spans="7:11">
      <c r="G725" s="171" t="s">
        <v>792</v>
      </c>
      <c r="H725" s="171" t="s">
        <v>793</v>
      </c>
      <c r="I725" s="171"/>
    </row>
    <row r="726" spans="7:11">
      <c r="G726" s="171" t="s">
        <v>794</v>
      </c>
      <c r="H726" s="171" t="s">
        <v>795</v>
      </c>
      <c r="I726" s="171"/>
    </row>
    <row r="727" spans="7:11">
      <c r="G727" s="171" t="s">
        <v>796</v>
      </c>
      <c r="H727" s="171" t="s">
        <v>797</v>
      </c>
      <c r="I727" s="171"/>
    </row>
    <row r="728" spans="7:11">
      <c r="G728" s="171" t="s">
        <v>798</v>
      </c>
      <c r="H728" s="171"/>
      <c r="I728" s="171"/>
    </row>
    <row r="729" spans="7:11">
      <c r="G729" s="171" t="s">
        <v>799</v>
      </c>
      <c r="H729" s="171"/>
      <c r="I729" s="171"/>
    </row>
    <row r="730" spans="7:11">
      <c r="G730" s="171"/>
      <c r="H730" s="171"/>
      <c r="I730" s="171"/>
    </row>
    <row r="731" spans="7:11" ht="13.5">
      <c r="G731"/>
      <c r="H731"/>
      <c r="I731"/>
    </row>
    <row r="732" spans="7:11">
      <c r="G732" s="176" t="s">
        <v>800</v>
      </c>
      <c r="H732" s="176"/>
      <c r="I732" s="176"/>
      <c r="J732" s="177"/>
      <c r="K732" s="395"/>
    </row>
    <row r="733" spans="7:11">
      <c r="G733" s="176"/>
      <c r="H733" s="176"/>
      <c r="I733" s="176"/>
      <c r="J733" s="177"/>
      <c r="K733" s="395"/>
    </row>
    <row r="734" spans="7:11">
      <c r="G734" s="176" t="s">
        <v>801</v>
      </c>
      <c r="H734" s="176"/>
      <c r="I734" s="176"/>
      <c r="J734" s="177"/>
      <c r="K734" s="395"/>
    </row>
    <row r="735" spans="7:11">
      <c r="G735" s="176" t="s">
        <v>802</v>
      </c>
      <c r="H735" s="176"/>
      <c r="I735" s="176"/>
      <c r="J735" s="177"/>
      <c r="K735" s="395"/>
    </row>
    <row r="736" spans="7:11">
      <c r="G736" s="176" t="s">
        <v>803</v>
      </c>
      <c r="H736" s="176"/>
      <c r="I736" s="176"/>
      <c r="J736" s="177"/>
      <c r="K736" s="395"/>
    </row>
    <row r="737" spans="7:11">
      <c r="G737" s="176" t="s">
        <v>804</v>
      </c>
      <c r="H737" s="176"/>
      <c r="I737" s="176"/>
      <c r="J737" s="177"/>
      <c r="K737" s="395"/>
    </row>
    <row r="738" spans="7:11">
      <c r="G738" s="176" t="s">
        <v>805</v>
      </c>
      <c r="H738" s="176"/>
      <c r="I738" s="176"/>
      <c r="J738" s="177"/>
      <c r="K738" s="395"/>
    </row>
    <row r="739" spans="7:11">
      <c r="G739" s="176" t="s">
        <v>806</v>
      </c>
      <c r="H739" s="176"/>
      <c r="I739" s="176"/>
      <c r="J739" s="177"/>
      <c r="K739" s="395"/>
    </row>
    <row r="740" spans="7:11">
      <c r="G740" s="176" t="s">
        <v>265</v>
      </c>
      <c r="H740" s="176"/>
      <c r="I740" s="176"/>
      <c r="J740" s="177"/>
      <c r="K740" s="395"/>
    </row>
    <row r="741" spans="7:11">
      <c r="G741" s="176" t="s">
        <v>807</v>
      </c>
      <c r="H741" s="176"/>
      <c r="I741" s="176"/>
      <c r="J741" s="177"/>
      <c r="K741" s="395"/>
    </row>
    <row r="742" spans="7:11">
      <c r="G742" s="176" t="s">
        <v>808</v>
      </c>
      <c r="H742" s="176"/>
      <c r="I742" s="176"/>
      <c r="J742" s="177"/>
      <c r="K742" s="395"/>
    </row>
    <row r="743" spans="7:11">
      <c r="G743" s="176" t="s">
        <v>262</v>
      </c>
      <c r="H743" s="176" t="s">
        <v>635</v>
      </c>
      <c r="I743" s="176"/>
      <c r="J743" s="177"/>
      <c r="K743" s="395"/>
    </row>
    <row r="744" spans="7:11">
      <c r="G744" s="176" t="s">
        <v>809</v>
      </c>
      <c r="H744" s="176" t="s">
        <v>810</v>
      </c>
      <c r="I744" s="176"/>
      <c r="J744" s="177"/>
      <c r="K744" s="395"/>
    </row>
    <row r="745" spans="7:11">
      <c r="G745" s="176" t="s">
        <v>811</v>
      </c>
      <c r="H745" s="176" t="s">
        <v>254</v>
      </c>
      <c r="I745" s="176"/>
      <c r="J745" s="177"/>
      <c r="K745" s="395"/>
    </row>
    <row r="746" spans="7:11">
      <c r="G746" s="176" t="s">
        <v>812</v>
      </c>
      <c r="H746" s="176" t="s">
        <v>754</v>
      </c>
      <c r="I746" s="176"/>
      <c r="J746" s="177"/>
      <c r="K746" s="395"/>
    </row>
    <row r="747" spans="7:11">
      <c r="G747" s="176" t="s">
        <v>233</v>
      </c>
      <c r="H747" s="176" t="s">
        <v>545</v>
      </c>
      <c r="I747" s="176"/>
      <c r="J747" s="177"/>
      <c r="K747" s="395"/>
    </row>
    <row r="748" spans="7:11">
      <c r="G748" s="176" t="s">
        <v>813</v>
      </c>
      <c r="H748" s="176" t="s">
        <v>814</v>
      </c>
      <c r="I748" s="176"/>
      <c r="J748" s="177"/>
      <c r="K748" s="395"/>
    </row>
    <row r="749" spans="7:11">
      <c r="G749" s="176" t="s">
        <v>815</v>
      </c>
      <c r="H749" s="176" t="s">
        <v>816</v>
      </c>
      <c r="I749" s="176"/>
      <c r="J749" s="177"/>
      <c r="K749" s="395"/>
    </row>
    <row r="750" spans="7:11">
      <c r="G750" s="176" t="s">
        <v>817</v>
      </c>
      <c r="H750" s="176"/>
      <c r="I750" s="176"/>
      <c r="J750" s="177"/>
      <c r="K750" s="395"/>
    </row>
    <row r="751" spans="7:11">
      <c r="G751" s="176" t="s">
        <v>818</v>
      </c>
      <c r="H751" s="176"/>
      <c r="I751" s="176"/>
      <c r="J751" s="177"/>
      <c r="K751" s="395"/>
    </row>
    <row r="752" spans="7:11">
      <c r="G752" s="176" t="s">
        <v>819</v>
      </c>
      <c r="H752" s="176"/>
      <c r="I752" s="176"/>
      <c r="J752" s="177"/>
      <c r="K752" s="395"/>
    </row>
    <row r="753" spans="7:11">
      <c r="G753" s="176" t="s">
        <v>820</v>
      </c>
      <c r="H753" s="176"/>
      <c r="I753" s="176"/>
      <c r="J753" s="177"/>
      <c r="K753" s="395"/>
    </row>
    <row r="754" spans="7:11">
      <c r="G754" s="176" t="s">
        <v>821</v>
      </c>
      <c r="H754" s="176"/>
      <c r="I754" s="176"/>
      <c r="J754" s="177"/>
      <c r="K754" s="395"/>
    </row>
    <row r="755" spans="7:11">
      <c r="G755" s="176" t="s">
        <v>822</v>
      </c>
      <c r="H755" s="176"/>
      <c r="I755" s="176"/>
      <c r="J755" s="177"/>
      <c r="K755" s="395"/>
    </row>
    <row r="756" spans="7:11">
      <c r="G756" s="176" t="s">
        <v>823</v>
      </c>
      <c r="H756" s="176"/>
      <c r="I756" s="176"/>
      <c r="J756" s="177"/>
      <c r="K756" s="395"/>
    </row>
    <row r="757" spans="7:11">
      <c r="G757" s="176" t="s">
        <v>824</v>
      </c>
      <c r="H757" s="176"/>
      <c r="I757" s="176"/>
      <c r="J757" s="177"/>
      <c r="K757" s="395"/>
    </row>
    <row r="758" spans="7:11">
      <c r="G758" s="176" t="s">
        <v>825</v>
      </c>
      <c r="H758" s="176"/>
      <c r="I758" s="176"/>
      <c r="J758" s="177"/>
      <c r="K758" s="395"/>
    </row>
    <row r="759" spans="7:11">
      <c r="G759" s="176" t="s">
        <v>826</v>
      </c>
      <c r="H759" s="176"/>
      <c r="I759" s="176"/>
      <c r="J759" s="177"/>
      <c r="K759" s="395"/>
    </row>
    <row r="760" spans="7:11">
      <c r="G760" s="176" t="s">
        <v>827</v>
      </c>
      <c r="H760" s="176"/>
      <c r="I760" s="176"/>
      <c r="J760" s="177"/>
      <c r="K760" s="395"/>
    </row>
    <row r="761" spans="7:11">
      <c r="G761" s="176" t="s">
        <v>828</v>
      </c>
      <c r="H761" s="176"/>
      <c r="I761" s="176"/>
      <c r="J761" s="177"/>
      <c r="K761" s="395"/>
    </row>
    <row r="762" spans="7:11">
      <c r="G762" s="176" t="s">
        <v>262</v>
      </c>
      <c r="H762" s="176" t="s">
        <v>829</v>
      </c>
      <c r="I762" s="176"/>
      <c r="J762" s="177"/>
      <c r="K762" s="395"/>
    </row>
    <row r="763" spans="7:11">
      <c r="G763" s="176" t="s">
        <v>830</v>
      </c>
      <c r="H763" s="176" t="s">
        <v>713</v>
      </c>
      <c r="I763" s="176"/>
      <c r="J763" s="177"/>
      <c r="K763" s="395"/>
    </row>
    <row r="764" spans="7:11">
      <c r="G764" s="176" t="s">
        <v>831</v>
      </c>
      <c r="H764" s="176" t="s">
        <v>297</v>
      </c>
      <c r="I764" s="176"/>
      <c r="J764" s="177"/>
      <c r="K764" s="395"/>
    </row>
    <row r="765" spans="7:11">
      <c r="G765" s="176" t="s">
        <v>832</v>
      </c>
      <c r="H765" s="176" t="s">
        <v>833</v>
      </c>
      <c r="I765" s="176"/>
      <c r="J765" s="177"/>
      <c r="K765" s="395"/>
    </row>
    <row r="766" spans="7:11">
      <c r="G766" s="176" t="s">
        <v>834</v>
      </c>
      <c r="H766" s="176" t="s">
        <v>835</v>
      </c>
      <c r="I766" s="176"/>
      <c r="J766" s="177"/>
      <c r="K766" s="395"/>
    </row>
    <row r="767" spans="7:11">
      <c r="G767" s="176" t="s">
        <v>732</v>
      </c>
      <c r="H767" s="176" t="s">
        <v>836</v>
      </c>
      <c r="I767" s="176"/>
      <c r="J767" s="177"/>
      <c r="K767" s="395"/>
    </row>
    <row r="768" spans="7:11">
      <c r="G768" s="176" t="s">
        <v>254</v>
      </c>
      <c r="H768" s="176" t="s">
        <v>837</v>
      </c>
      <c r="I768" s="176"/>
      <c r="J768" s="177"/>
      <c r="K768" s="395"/>
    </row>
    <row r="769" spans="7:11">
      <c r="G769" s="176" t="s">
        <v>584</v>
      </c>
      <c r="H769" s="176" t="s">
        <v>731</v>
      </c>
      <c r="I769" s="176"/>
      <c r="J769" s="177"/>
      <c r="K769" s="395"/>
    </row>
    <row r="770" spans="7:11">
      <c r="G770" s="176" t="s">
        <v>838</v>
      </c>
      <c r="H770" s="176" t="s">
        <v>659</v>
      </c>
      <c r="I770" s="176"/>
      <c r="J770" s="177"/>
      <c r="K770" s="395"/>
    </row>
    <row r="771" spans="7:11">
      <c r="G771" s="176" t="s">
        <v>839</v>
      </c>
      <c r="H771" s="176"/>
      <c r="I771" s="176"/>
      <c r="J771" s="177"/>
      <c r="K771" s="395"/>
    </row>
    <row r="772" spans="7:11">
      <c r="G772" s="176" t="s">
        <v>840</v>
      </c>
      <c r="H772" s="176"/>
      <c r="I772" s="176"/>
      <c r="J772" s="177"/>
      <c r="K772" s="395"/>
    </row>
    <row r="773" spans="7:11">
      <c r="G773" s="176" t="s">
        <v>269</v>
      </c>
      <c r="H773" s="176" t="s">
        <v>185</v>
      </c>
      <c r="I773" s="176" t="s">
        <v>379</v>
      </c>
      <c r="J773" s="177" t="s">
        <v>841</v>
      </c>
      <c r="K773" s="395"/>
    </row>
    <row r="774" spans="7:11">
      <c r="G774" s="176" t="s">
        <v>713</v>
      </c>
      <c r="H774" s="178">
        <v>0.9</v>
      </c>
      <c r="I774" s="178">
        <v>0.92</v>
      </c>
      <c r="J774" s="177" t="s">
        <v>842</v>
      </c>
      <c r="K774" s="395"/>
    </row>
    <row r="775" spans="7:11">
      <c r="G775" s="176" t="s">
        <v>703</v>
      </c>
      <c r="H775" s="178">
        <v>0.95</v>
      </c>
      <c r="I775" s="178">
        <v>0.94</v>
      </c>
      <c r="J775" s="177" t="s">
        <v>843</v>
      </c>
      <c r="K775" s="395"/>
    </row>
    <row r="776" spans="7:11">
      <c r="G776" s="176" t="s">
        <v>327</v>
      </c>
      <c r="H776" s="179">
        <v>0.999</v>
      </c>
      <c r="I776" s="179">
        <v>0.99950000000000006</v>
      </c>
      <c r="J776" s="177" t="s">
        <v>842</v>
      </c>
      <c r="K776" s="395"/>
    </row>
    <row r="777" spans="7:11">
      <c r="G777" s="176" t="s">
        <v>672</v>
      </c>
      <c r="H777" s="176" t="s">
        <v>673</v>
      </c>
      <c r="I777" s="179">
        <v>2E-3</v>
      </c>
      <c r="J777" s="177" t="s">
        <v>842</v>
      </c>
      <c r="K777" s="395"/>
    </row>
    <row r="778" spans="7:11">
      <c r="G778" s="176" t="s">
        <v>397</v>
      </c>
      <c r="H778" s="176" t="s">
        <v>844</v>
      </c>
      <c r="I778" s="178">
        <v>0.28000000000000003</v>
      </c>
      <c r="J778" s="177" t="s">
        <v>843</v>
      </c>
      <c r="K778" s="395"/>
    </row>
    <row r="779" spans="7:11">
      <c r="G779" s="176" t="s">
        <v>845</v>
      </c>
      <c r="H779" s="178">
        <v>0.9</v>
      </c>
      <c r="I779" s="178">
        <v>0.93</v>
      </c>
      <c r="J779" s="177" t="s">
        <v>842</v>
      </c>
      <c r="K779" s="395"/>
    </row>
    <row r="780" spans="7:11">
      <c r="G780" s="176" t="s">
        <v>846</v>
      </c>
      <c r="H780" s="176" t="s">
        <v>847</v>
      </c>
      <c r="I780" s="178">
        <v>0.2</v>
      </c>
      <c r="J780" s="177" t="s">
        <v>843</v>
      </c>
      <c r="K780" s="395"/>
    </row>
    <row r="781" spans="7:11">
      <c r="G781" s="176" t="s">
        <v>848</v>
      </c>
      <c r="H781" s="176" t="s">
        <v>849</v>
      </c>
      <c r="I781" s="178">
        <v>0.18</v>
      </c>
      <c r="J781" s="177" t="s">
        <v>842</v>
      </c>
      <c r="K781" s="395"/>
    </row>
    <row r="782" spans="7:11">
      <c r="G782" s="176" t="s">
        <v>850</v>
      </c>
      <c r="H782" s="176"/>
      <c r="I782" s="176"/>
      <c r="J782" s="177"/>
      <c r="K782" s="395"/>
    </row>
    <row r="783" spans="7:11">
      <c r="G783" s="176" t="s">
        <v>635</v>
      </c>
      <c r="H783" s="176"/>
      <c r="I783" s="176"/>
      <c r="J783" s="177"/>
      <c r="K783" s="395"/>
    </row>
    <row r="784" spans="7:11">
      <c r="G784" s="176" t="s">
        <v>851</v>
      </c>
      <c r="H784" s="176"/>
      <c r="I784" s="176"/>
      <c r="J784" s="177"/>
      <c r="K784" s="395"/>
    </row>
    <row r="785" spans="7:11">
      <c r="G785" s="176" t="s">
        <v>269</v>
      </c>
      <c r="H785" s="176" t="s">
        <v>513</v>
      </c>
      <c r="I785" s="176"/>
      <c r="J785" s="177"/>
      <c r="K785" s="395"/>
    </row>
    <row r="786" spans="7:11">
      <c r="G786" s="176" t="s">
        <v>852</v>
      </c>
      <c r="H786" s="176" t="s">
        <v>853</v>
      </c>
      <c r="I786" s="176"/>
      <c r="J786" s="177"/>
      <c r="K786" s="395"/>
    </row>
    <row r="787" spans="7:11">
      <c r="G787" s="176" t="s">
        <v>854</v>
      </c>
      <c r="H787" s="176" t="s">
        <v>549</v>
      </c>
      <c r="I787" s="176"/>
      <c r="J787" s="177"/>
      <c r="K787" s="395"/>
    </row>
    <row r="788" spans="7:11">
      <c r="G788" s="176" t="s">
        <v>664</v>
      </c>
      <c r="H788" s="176" t="s">
        <v>855</v>
      </c>
      <c r="I788" s="176"/>
      <c r="J788" s="177"/>
      <c r="K788" s="395"/>
    </row>
    <row r="789" spans="7:11">
      <c r="G789" s="176" t="s">
        <v>666</v>
      </c>
      <c r="H789" s="176" t="s">
        <v>856</v>
      </c>
      <c r="I789" s="176"/>
      <c r="J789" s="177"/>
      <c r="K789" s="395"/>
    </row>
    <row r="790" spans="7:11">
      <c r="G790" s="176" t="s">
        <v>857</v>
      </c>
      <c r="H790" s="176" t="s">
        <v>858</v>
      </c>
      <c r="I790" s="176"/>
      <c r="J790" s="177"/>
      <c r="K790" s="395"/>
    </row>
    <row r="791" spans="7:11">
      <c r="G791" s="176" t="s">
        <v>859</v>
      </c>
      <c r="H791" s="176" t="s">
        <v>860</v>
      </c>
      <c r="I791" s="176"/>
      <c r="J791" s="177"/>
      <c r="K791" s="395"/>
    </row>
    <row r="792" spans="7:11">
      <c r="G792" s="176" t="s">
        <v>861</v>
      </c>
      <c r="H792" s="176"/>
      <c r="I792" s="176"/>
      <c r="J792" s="177"/>
      <c r="K792" s="395"/>
    </row>
    <row r="793" spans="7:11">
      <c r="G793" s="176" t="s">
        <v>862</v>
      </c>
      <c r="H793" s="176" t="s">
        <v>713</v>
      </c>
      <c r="I793" s="176" t="s">
        <v>854</v>
      </c>
      <c r="J793" s="177" t="s">
        <v>863</v>
      </c>
      <c r="K793" s="395"/>
    </row>
    <row r="794" spans="7:11">
      <c r="G794" s="176" t="s">
        <v>864</v>
      </c>
      <c r="H794" s="178">
        <v>0.88</v>
      </c>
      <c r="I794" s="176">
        <v>45</v>
      </c>
      <c r="J794" s="180">
        <v>0.12</v>
      </c>
      <c r="K794" s="396"/>
    </row>
    <row r="795" spans="7:11">
      <c r="G795" s="176" t="s">
        <v>865</v>
      </c>
      <c r="H795" s="178">
        <v>0.95</v>
      </c>
      <c r="I795" s="176">
        <v>52</v>
      </c>
      <c r="J795" s="180">
        <v>0.05</v>
      </c>
      <c r="K795" s="396"/>
    </row>
    <row r="796" spans="7:11">
      <c r="G796" s="176" t="s">
        <v>866</v>
      </c>
      <c r="H796" s="178">
        <v>0.92</v>
      </c>
      <c r="I796" s="176">
        <v>48</v>
      </c>
      <c r="J796" s="180">
        <v>0.08</v>
      </c>
      <c r="K796" s="396"/>
    </row>
    <row r="797" spans="7:11">
      <c r="G797" s="176" t="s">
        <v>867</v>
      </c>
      <c r="H797" s="178">
        <v>0.97</v>
      </c>
      <c r="I797" s="176">
        <v>40</v>
      </c>
      <c r="J797" s="180">
        <v>0.03</v>
      </c>
      <c r="K797" s="396"/>
    </row>
    <row r="798" spans="7:11">
      <c r="G798" s="176" t="s">
        <v>868</v>
      </c>
      <c r="H798" s="176"/>
      <c r="I798" s="176"/>
      <c r="J798" s="177"/>
      <c r="K798" s="395"/>
    </row>
    <row r="799" spans="7:11">
      <c r="G799" s="176" t="s">
        <v>869</v>
      </c>
      <c r="H799" s="176"/>
      <c r="I799" s="176"/>
      <c r="J799" s="177"/>
      <c r="K799" s="395"/>
    </row>
    <row r="800" spans="7:11">
      <c r="G800" s="176" t="s">
        <v>269</v>
      </c>
      <c r="H800" s="176" t="s">
        <v>185</v>
      </c>
      <c r="I800" s="176"/>
      <c r="J800" s="177"/>
      <c r="K800" s="395"/>
    </row>
    <row r="801" spans="7:11">
      <c r="G801" s="176" t="s">
        <v>277</v>
      </c>
      <c r="H801" s="176" t="s">
        <v>278</v>
      </c>
      <c r="I801" s="176"/>
      <c r="J801" s="177"/>
      <c r="K801" s="395"/>
    </row>
    <row r="802" spans="7:11">
      <c r="G802" s="176" t="s">
        <v>870</v>
      </c>
      <c r="H802" s="176" t="s">
        <v>340</v>
      </c>
      <c r="I802" s="176"/>
      <c r="J802" s="177"/>
      <c r="K802" s="395"/>
    </row>
    <row r="803" spans="7:11">
      <c r="G803" s="176" t="s">
        <v>871</v>
      </c>
      <c r="H803" s="178">
        <v>0.9</v>
      </c>
      <c r="I803" s="176"/>
      <c r="J803" s="177"/>
      <c r="K803" s="395"/>
    </row>
    <row r="804" spans="7:11">
      <c r="G804" s="176" t="s">
        <v>872</v>
      </c>
      <c r="H804" s="176" t="s">
        <v>340</v>
      </c>
      <c r="I804" s="176"/>
      <c r="J804" s="177"/>
      <c r="K804" s="395"/>
    </row>
    <row r="805" spans="7:11">
      <c r="G805" s="176" t="s">
        <v>837</v>
      </c>
      <c r="H805" s="176" t="s">
        <v>673</v>
      </c>
      <c r="I805" s="176"/>
      <c r="J805" s="177"/>
      <c r="K805" s="395"/>
    </row>
    <row r="806" spans="7:11">
      <c r="G806" s="176" t="s">
        <v>873</v>
      </c>
      <c r="H806" s="176" t="s">
        <v>340</v>
      </c>
      <c r="I806" s="176"/>
      <c r="J806" s="177"/>
      <c r="K806" s="395"/>
    </row>
    <row r="807" spans="7:11">
      <c r="G807" s="176" t="s">
        <v>874</v>
      </c>
      <c r="H807" s="176"/>
      <c r="I807" s="176"/>
      <c r="J807" s="177"/>
      <c r="K807" s="395"/>
    </row>
    <row r="808" spans="7:11">
      <c r="G808" s="176" t="s">
        <v>875</v>
      </c>
      <c r="H808" s="176" t="s">
        <v>876</v>
      </c>
      <c r="I808" s="176"/>
      <c r="J808" s="177"/>
      <c r="K808" s="395"/>
    </row>
    <row r="809" spans="7:11">
      <c r="G809" s="176" t="s">
        <v>877</v>
      </c>
      <c r="H809" s="176" t="s">
        <v>426</v>
      </c>
      <c r="I809" s="176"/>
      <c r="J809" s="177"/>
      <c r="K809" s="395"/>
    </row>
    <row r="810" spans="7:11">
      <c r="G810" s="176" t="s">
        <v>878</v>
      </c>
      <c r="H810" s="176" t="s">
        <v>879</v>
      </c>
      <c r="I810" s="176"/>
      <c r="J810" s="177"/>
      <c r="K810" s="395"/>
    </row>
    <row r="811" spans="7:11">
      <c r="G811" s="176" t="s">
        <v>880</v>
      </c>
      <c r="H811" s="176" t="s">
        <v>98</v>
      </c>
      <c r="I811" s="176"/>
      <c r="J811" s="177"/>
      <c r="K811" s="395"/>
    </row>
    <row r="812" spans="7:11">
      <c r="G812" s="176" t="s">
        <v>490</v>
      </c>
      <c r="H812" s="176" t="s">
        <v>881</v>
      </c>
      <c r="I812" s="176"/>
      <c r="J812" s="177"/>
      <c r="K812" s="395"/>
    </row>
    <row r="813" spans="7:11">
      <c r="G813" s="176" t="s">
        <v>882</v>
      </c>
      <c r="H813" s="176"/>
      <c r="I813" s="176"/>
      <c r="J813" s="177"/>
      <c r="K813" s="395"/>
    </row>
    <row r="814" spans="7:11">
      <c r="G814" s="176" t="s">
        <v>883</v>
      </c>
      <c r="H814" s="176"/>
      <c r="I814" s="176"/>
      <c r="J814" s="177"/>
      <c r="K814" s="395"/>
    </row>
    <row r="815" spans="7:11">
      <c r="G815" s="176" t="s">
        <v>884</v>
      </c>
      <c r="H815" s="179">
        <v>0.999</v>
      </c>
      <c r="I815" s="176"/>
      <c r="J815" s="177"/>
      <c r="K815" s="395"/>
    </row>
    <row r="816" spans="7:11">
      <c r="G816" s="176" t="s">
        <v>885</v>
      </c>
      <c r="H816" s="176" t="s">
        <v>275</v>
      </c>
      <c r="I816" s="176"/>
      <c r="J816" s="177"/>
      <c r="K816" s="395"/>
    </row>
    <row r="817" spans="7:11">
      <c r="G817" s="176" t="s">
        <v>707</v>
      </c>
      <c r="H817" s="179">
        <v>0.999</v>
      </c>
      <c r="I817" s="176"/>
      <c r="J817" s="177"/>
      <c r="K817" s="395"/>
    </row>
    <row r="818" spans="7:11">
      <c r="G818" s="176" t="s">
        <v>708</v>
      </c>
      <c r="H818" s="176" t="s">
        <v>273</v>
      </c>
      <c r="I818" s="176"/>
      <c r="J818" s="177"/>
      <c r="K818" s="395"/>
    </row>
    <row r="819" spans="7:11">
      <c r="G819" s="176" t="s">
        <v>886</v>
      </c>
      <c r="H819" s="176" t="s">
        <v>887</v>
      </c>
      <c r="I819" s="176"/>
      <c r="J819" s="177"/>
      <c r="K819" s="395"/>
    </row>
    <row r="820" spans="7:11">
      <c r="G820" s="176" t="s">
        <v>670</v>
      </c>
      <c r="H820" s="176" t="s">
        <v>340</v>
      </c>
      <c r="I820" s="176"/>
      <c r="J820" s="177"/>
      <c r="K820" s="395"/>
    </row>
    <row r="821" spans="7:11">
      <c r="G821" s="176" t="s">
        <v>888</v>
      </c>
      <c r="H821" s="176"/>
      <c r="I821" s="176"/>
      <c r="J821" s="177"/>
      <c r="K821" s="395"/>
    </row>
    <row r="822" spans="7:11">
      <c r="G822" s="176" t="s">
        <v>889</v>
      </c>
      <c r="H822" s="176" t="s">
        <v>841</v>
      </c>
      <c r="I822" s="176"/>
      <c r="J822" s="177"/>
      <c r="K822" s="395"/>
    </row>
    <row r="823" spans="7:11">
      <c r="G823" s="176" t="s">
        <v>890</v>
      </c>
      <c r="H823" s="176" t="s">
        <v>842</v>
      </c>
      <c r="I823" s="176"/>
      <c r="J823" s="177"/>
      <c r="K823" s="395"/>
    </row>
    <row r="824" spans="7:11">
      <c r="G824" s="176" t="s">
        <v>891</v>
      </c>
      <c r="H824" s="176" t="s">
        <v>842</v>
      </c>
      <c r="I824" s="176"/>
      <c r="J824" s="177"/>
      <c r="K824" s="395"/>
    </row>
    <row r="825" spans="7:11">
      <c r="G825" s="176" t="s">
        <v>892</v>
      </c>
      <c r="H825" s="176" t="s">
        <v>843</v>
      </c>
      <c r="I825" s="176"/>
      <c r="J825" s="177"/>
      <c r="K825" s="395"/>
    </row>
    <row r="826" spans="7:11">
      <c r="G826" s="177" t="s">
        <v>893</v>
      </c>
      <c r="H826" s="177" t="s">
        <v>842</v>
      </c>
      <c r="I826" s="177"/>
      <c r="J826" s="177"/>
      <c r="K826" s="395"/>
    </row>
    <row r="827" spans="7:11">
      <c r="G827" s="177" t="s">
        <v>894</v>
      </c>
      <c r="H827" s="177" t="s">
        <v>842</v>
      </c>
      <c r="I827" s="177"/>
      <c r="J827" s="177"/>
      <c r="K827" s="395"/>
    </row>
    <row r="828" spans="7:11">
      <c r="G828" s="177" t="s">
        <v>895</v>
      </c>
      <c r="H828" s="177"/>
      <c r="I828" s="177"/>
      <c r="J828" s="177"/>
      <c r="K828" s="395"/>
    </row>
    <row r="829" spans="7:11">
      <c r="G829" s="177" t="s">
        <v>896</v>
      </c>
      <c r="H829" s="177"/>
      <c r="I829" s="177"/>
      <c r="J829" s="177"/>
      <c r="K829" s="395"/>
    </row>
    <row r="830" spans="7:11">
      <c r="G830" s="177" t="s">
        <v>305</v>
      </c>
      <c r="H830" s="180">
        <v>0.95</v>
      </c>
      <c r="I830" s="177"/>
      <c r="J830" s="177"/>
      <c r="K830" s="395"/>
    </row>
    <row r="831" spans="7:11">
      <c r="G831" s="177" t="s">
        <v>306</v>
      </c>
      <c r="H831" s="180">
        <v>0.4</v>
      </c>
      <c r="I831" s="177"/>
      <c r="J831" s="177"/>
      <c r="K831" s="395"/>
    </row>
    <row r="832" spans="7:11">
      <c r="G832" s="177" t="s">
        <v>307</v>
      </c>
      <c r="H832" s="177" t="s">
        <v>897</v>
      </c>
      <c r="I832" s="177"/>
      <c r="J832" s="177"/>
      <c r="K832" s="395"/>
    </row>
    <row r="833" spans="7:11">
      <c r="G833" s="177" t="s">
        <v>898</v>
      </c>
      <c r="H833" s="177" t="s">
        <v>310</v>
      </c>
      <c r="I833" s="177"/>
      <c r="J833" s="177"/>
      <c r="K833" s="395"/>
    </row>
    <row r="834" spans="7:11">
      <c r="G834" s="177" t="s">
        <v>899</v>
      </c>
      <c r="H834" s="177" t="s">
        <v>322</v>
      </c>
      <c r="I834" s="177"/>
      <c r="J834" s="177"/>
      <c r="K834" s="395"/>
    </row>
    <row r="835" spans="7:11">
      <c r="G835" s="177" t="s">
        <v>312</v>
      </c>
      <c r="H835" s="177" t="s">
        <v>313</v>
      </c>
      <c r="I835" s="177"/>
      <c r="J835" s="177"/>
      <c r="K835" s="395"/>
    </row>
    <row r="836" spans="7:11">
      <c r="G836" s="177" t="s">
        <v>900</v>
      </c>
      <c r="H836" s="177"/>
      <c r="I836" s="177"/>
      <c r="J836" s="177"/>
      <c r="K836" s="395"/>
    </row>
    <row r="837" spans="7:11">
      <c r="G837" s="177" t="s">
        <v>901</v>
      </c>
      <c r="H837" s="177" t="s">
        <v>902</v>
      </c>
      <c r="I837" s="177" t="s">
        <v>397</v>
      </c>
      <c r="J837" s="177"/>
      <c r="K837" s="395"/>
    </row>
    <row r="838" spans="7:11">
      <c r="G838" s="177" t="s">
        <v>903</v>
      </c>
      <c r="H838" s="181">
        <v>0.95199999999999996</v>
      </c>
      <c r="I838" s="180">
        <v>0.08</v>
      </c>
      <c r="J838" s="177"/>
      <c r="K838" s="395"/>
    </row>
    <row r="839" spans="7:11">
      <c r="G839" s="177" t="s">
        <v>904</v>
      </c>
      <c r="H839" s="181">
        <v>0.93799999999999994</v>
      </c>
      <c r="I839" s="180">
        <v>0.12</v>
      </c>
      <c r="J839" s="177"/>
      <c r="K839" s="395"/>
    </row>
    <row r="840" spans="7:11">
      <c r="G840" s="177" t="s">
        <v>905</v>
      </c>
      <c r="H840" s="181">
        <v>0.96099999999999997</v>
      </c>
      <c r="I840" s="180">
        <v>7.0000000000000007E-2</v>
      </c>
      <c r="J840" s="177"/>
      <c r="K840" s="395"/>
    </row>
    <row r="841" spans="7:11">
      <c r="G841" s="177" t="s">
        <v>906</v>
      </c>
      <c r="H841" s="177"/>
      <c r="I841" s="177"/>
      <c r="J841" s="177"/>
      <c r="K841" s="395"/>
    </row>
    <row r="842" spans="7:11">
      <c r="G842" s="177" t="s">
        <v>677</v>
      </c>
      <c r="H842" s="177"/>
      <c r="I842" s="177"/>
      <c r="J842" s="177"/>
      <c r="K842" s="395"/>
    </row>
    <row r="843" spans="7:11">
      <c r="G843" s="177" t="s">
        <v>907</v>
      </c>
      <c r="H843" s="180">
        <v>0.2</v>
      </c>
      <c r="I843" s="177"/>
      <c r="J843" s="177"/>
      <c r="K843" s="395"/>
    </row>
    <row r="844" spans="7:11">
      <c r="G844" s="177" t="s">
        <v>538</v>
      </c>
      <c r="H844" s="180">
        <v>0.6</v>
      </c>
      <c r="I844" s="177"/>
      <c r="J844" s="177"/>
      <c r="K844" s="395"/>
    </row>
    <row r="845" spans="7:11">
      <c r="G845" s="177" t="s">
        <v>540</v>
      </c>
      <c r="H845" s="180">
        <v>0.9</v>
      </c>
      <c r="I845" s="177"/>
      <c r="J845" s="177"/>
      <c r="K845" s="395"/>
    </row>
    <row r="846" spans="7:11">
      <c r="G846" s="177" t="s">
        <v>759</v>
      </c>
      <c r="H846" s="177" t="s">
        <v>322</v>
      </c>
      <c r="I846" s="177"/>
      <c r="J846" s="177"/>
      <c r="K846" s="395"/>
    </row>
    <row r="847" spans="7:11">
      <c r="G847" s="177" t="s">
        <v>568</v>
      </c>
      <c r="H847" s="180">
        <v>0.4</v>
      </c>
      <c r="I847" s="177"/>
      <c r="J847" s="177"/>
      <c r="K847" s="395"/>
    </row>
    <row r="848" spans="7:11">
      <c r="G848" s="177" t="s">
        <v>908</v>
      </c>
      <c r="H848" s="177">
        <v>4.5</v>
      </c>
      <c r="I848" s="177"/>
      <c r="J848" s="177"/>
      <c r="K848" s="395"/>
    </row>
    <row r="849" spans="7:11">
      <c r="G849" s="177" t="s">
        <v>909</v>
      </c>
      <c r="H849" s="177"/>
      <c r="I849" s="177"/>
      <c r="J849" s="177"/>
      <c r="K849" s="395"/>
    </row>
    <row r="850" spans="7:11">
      <c r="G850" s="177" t="s">
        <v>875</v>
      </c>
      <c r="H850" s="177" t="s">
        <v>729</v>
      </c>
      <c r="I850" s="177" t="s">
        <v>910</v>
      </c>
      <c r="J850" s="177"/>
      <c r="K850" s="395"/>
    </row>
    <row r="851" spans="7:11">
      <c r="G851" s="177" t="s">
        <v>911</v>
      </c>
      <c r="H851" s="180">
        <v>0.68</v>
      </c>
      <c r="I851" s="177">
        <v>4.5999999999999996</v>
      </c>
      <c r="J851" s="177"/>
      <c r="K851" s="395"/>
    </row>
    <row r="852" spans="7:11">
      <c r="G852" s="177" t="s">
        <v>912</v>
      </c>
      <c r="H852" s="180">
        <v>0.74</v>
      </c>
      <c r="I852" s="177">
        <v>4.4000000000000004</v>
      </c>
      <c r="J852" s="177"/>
      <c r="K852" s="395"/>
    </row>
    <row r="853" spans="7:11">
      <c r="G853" s="177" t="s">
        <v>913</v>
      </c>
      <c r="H853" s="180">
        <v>0.82</v>
      </c>
      <c r="I853" s="177">
        <v>4.5</v>
      </c>
      <c r="J853" s="177"/>
      <c r="K853" s="395"/>
    </row>
    <row r="854" spans="7:11">
      <c r="G854" s="177" t="s">
        <v>914</v>
      </c>
      <c r="H854" s="177"/>
      <c r="I854" s="177"/>
      <c r="J854" s="177"/>
      <c r="K854" s="395"/>
    </row>
    <row r="855" spans="7:11">
      <c r="G855" s="177" t="s">
        <v>915</v>
      </c>
      <c r="H855" s="177"/>
      <c r="I855" s="177"/>
      <c r="J855" s="177"/>
      <c r="K855" s="395"/>
    </row>
    <row r="856" spans="7:11">
      <c r="G856" s="177" t="s">
        <v>916</v>
      </c>
      <c r="H856" s="177" t="s">
        <v>278</v>
      </c>
      <c r="I856" s="177"/>
      <c r="J856" s="177"/>
      <c r="K856" s="395"/>
    </row>
    <row r="857" spans="7:11">
      <c r="G857" s="177" t="s">
        <v>917</v>
      </c>
      <c r="H857" s="177" t="s">
        <v>716</v>
      </c>
      <c r="I857" s="177"/>
      <c r="J857" s="177"/>
      <c r="K857" s="395"/>
    </row>
    <row r="858" spans="7:11">
      <c r="G858" s="177" t="s">
        <v>918</v>
      </c>
      <c r="H858" s="177" t="s">
        <v>278</v>
      </c>
      <c r="I858" s="177"/>
      <c r="J858" s="177"/>
      <c r="K858" s="395"/>
    </row>
    <row r="859" spans="7:11">
      <c r="G859" s="177" t="s">
        <v>357</v>
      </c>
      <c r="H859" s="180">
        <v>1</v>
      </c>
      <c r="I859" s="177"/>
      <c r="J859" s="177"/>
      <c r="K859" s="395"/>
    </row>
    <row r="860" spans="7:11">
      <c r="G860" s="177" t="s">
        <v>919</v>
      </c>
      <c r="H860" s="177" t="s">
        <v>325</v>
      </c>
      <c r="I860" s="177"/>
      <c r="J860" s="177"/>
      <c r="K860" s="395"/>
    </row>
    <row r="861" spans="7:11">
      <c r="G861" s="177" t="s">
        <v>920</v>
      </c>
      <c r="H861" s="177"/>
      <c r="I861" s="177"/>
      <c r="J861" s="177"/>
      <c r="K861" s="395"/>
    </row>
    <row r="862" spans="7:11">
      <c r="G862" s="177" t="s">
        <v>921</v>
      </c>
      <c r="H862" s="177"/>
      <c r="I862" s="177"/>
      <c r="J862" s="177"/>
      <c r="K862" s="395"/>
    </row>
    <row r="863" spans="7:11">
      <c r="G863" s="177" t="s">
        <v>922</v>
      </c>
      <c r="H863" s="177">
        <v>4.5</v>
      </c>
      <c r="I863" s="177"/>
      <c r="J863" s="177"/>
      <c r="K863" s="395"/>
    </row>
    <row r="864" spans="7:11">
      <c r="G864" s="177" t="s">
        <v>923</v>
      </c>
      <c r="H864" s="177" t="s">
        <v>369</v>
      </c>
      <c r="I864" s="177"/>
      <c r="J864" s="177"/>
      <c r="K864" s="395"/>
    </row>
    <row r="865" spans="7:11">
      <c r="G865" s="177" t="s">
        <v>924</v>
      </c>
      <c r="H865" s="177">
        <v>4.5</v>
      </c>
      <c r="I865" s="177"/>
      <c r="J865" s="177"/>
      <c r="K865" s="395"/>
    </row>
    <row r="866" spans="7:11">
      <c r="G866" s="177" t="s">
        <v>925</v>
      </c>
      <c r="H866" s="177" t="s">
        <v>926</v>
      </c>
      <c r="I866" s="177"/>
      <c r="J866" s="177"/>
      <c r="K866" s="395"/>
    </row>
    <row r="867" spans="7:11">
      <c r="G867" s="177" t="s">
        <v>717</v>
      </c>
      <c r="H867" s="180">
        <v>1</v>
      </c>
      <c r="I867" s="177"/>
      <c r="J867" s="177"/>
      <c r="K867" s="395"/>
    </row>
    <row r="868" spans="7:11">
      <c r="G868" s="177" t="s">
        <v>927</v>
      </c>
      <c r="H868" s="177"/>
      <c r="I868" s="177"/>
      <c r="J868" s="177"/>
      <c r="K868" s="395"/>
    </row>
    <row r="869" spans="7:11">
      <c r="G869" s="177" t="s">
        <v>928</v>
      </c>
      <c r="H869" s="177"/>
      <c r="I869" s="177"/>
      <c r="J869" s="177"/>
      <c r="K869" s="395"/>
    </row>
    <row r="870" spans="7:11">
      <c r="G870" s="177" t="s">
        <v>929</v>
      </c>
      <c r="H870" s="177" t="s">
        <v>228</v>
      </c>
      <c r="I870" s="177"/>
      <c r="J870" s="177"/>
      <c r="K870" s="395"/>
    </row>
    <row r="871" spans="7:11">
      <c r="G871" s="177" t="s">
        <v>930</v>
      </c>
      <c r="H871" s="177" t="s">
        <v>931</v>
      </c>
      <c r="I871" s="177"/>
      <c r="J871" s="177"/>
      <c r="K871" s="395"/>
    </row>
    <row r="872" spans="7:11">
      <c r="G872" s="177" t="s">
        <v>884</v>
      </c>
      <c r="H872" s="177" t="s">
        <v>932</v>
      </c>
      <c r="I872" s="177"/>
      <c r="J872" s="177"/>
      <c r="K872" s="395"/>
    </row>
    <row r="873" spans="7:11">
      <c r="G873" s="177" t="s">
        <v>933</v>
      </c>
      <c r="H873" s="177" t="s">
        <v>934</v>
      </c>
      <c r="I873" s="177"/>
      <c r="J873" s="177"/>
      <c r="K873" s="395"/>
    </row>
    <row r="874" spans="7:11">
      <c r="G874" s="177" t="s">
        <v>935</v>
      </c>
      <c r="H874" s="177" t="s">
        <v>936</v>
      </c>
      <c r="I874" s="177"/>
      <c r="J874" s="177"/>
      <c r="K874" s="395"/>
    </row>
    <row r="875" spans="7:11">
      <c r="G875" s="177" t="s">
        <v>857</v>
      </c>
      <c r="H875" s="177" t="s">
        <v>937</v>
      </c>
      <c r="I875" s="177"/>
      <c r="J875" s="177"/>
      <c r="K875" s="395"/>
    </row>
    <row r="876" spans="7:11">
      <c r="G876" s="177" t="s">
        <v>938</v>
      </c>
      <c r="H876" s="177" t="s">
        <v>939</v>
      </c>
      <c r="I876" s="177"/>
      <c r="J876" s="177"/>
      <c r="K876" s="395"/>
    </row>
    <row r="877" spans="7:11">
      <c r="G877" s="177" t="s">
        <v>940</v>
      </c>
      <c r="H877" s="177"/>
      <c r="I877" s="177"/>
      <c r="J877" s="177"/>
      <c r="K877" s="395"/>
    </row>
    <row r="878" spans="7:11">
      <c r="G878" s="177" t="s">
        <v>262</v>
      </c>
      <c r="H878" s="177" t="s">
        <v>786</v>
      </c>
      <c r="I878" s="177"/>
      <c r="J878" s="177"/>
      <c r="K878" s="395"/>
    </row>
    <row r="879" spans="7:11">
      <c r="G879" s="177" t="s">
        <v>941</v>
      </c>
      <c r="H879" s="177" t="s">
        <v>444</v>
      </c>
      <c r="I879" s="177"/>
      <c r="J879" s="177"/>
      <c r="K879" s="395"/>
    </row>
    <row r="880" spans="7:11">
      <c r="G880" s="177" t="s">
        <v>942</v>
      </c>
      <c r="H880" s="177" t="s">
        <v>445</v>
      </c>
      <c r="I880" s="177"/>
      <c r="J880" s="177"/>
      <c r="K880" s="395"/>
    </row>
    <row r="881" spans="7:11">
      <c r="G881" s="177" t="s">
        <v>254</v>
      </c>
      <c r="H881" s="177" t="s">
        <v>943</v>
      </c>
      <c r="I881" s="177"/>
      <c r="J881" s="177"/>
      <c r="K881" s="395"/>
    </row>
    <row r="882" spans="7:11">
      <c r="G882" s="177" t="s">
        <v>504</v>
      </c>
      <c r="H882" s="177" t="s">
        <v>447</v>
      </c>
      <c r="I882" s="177"/>
      <c r="J882" s="177"/>
      <c r="K882" s="395"/>
    </row>
    <row r="883" spans="7:11">
      <c r="G883" s="177" t="s">
        <v>501</v>
      </c>
      <c r="H883" s="177" t="s">
        <v>944</v>
      </c>
      <c r="I883" s="177"/>
      <c r="J883" s="177"/>
      <c r="K883" s="395"/>
    </row>
    <row r="884" spans="7:11">
      <c r="G884" s="177" t="s">
        <v>834</v>
      </c>
      <c r="H884" s="177" t="s">
        <v>945</v>
      </c>
      <c r="I884" s="177"/>
      <c r="J884" s="177"/>
      <c r="K884" s="395"/>
    </row>
    <row r="885" spans="7:11">
      <c r="G885" s="177" t="s">
        <v>490</v>
      </c>
      <c r="H885" s="177" t="s">
        <v>946</v>
      </c>
      <c r="I885" s="177"/>
      <c r="J885" s="177"/>
      <c r="K885" s="395"/>
    </row>
    <row r="886" spans="7:11">
      <c r="G886" s="177" t="s">
        <v>947</v>
      </c>
      <c r="H886" s="177"/>
      <c r="I886" s="177"/>
      <c r="J886" s="177"/>
      <c r="K886" s="395"/>
    </row>
    <row r="887" spans="7:11">
      <c r="G887" s="177" t="s">
        <v>444</v>
      </c>
      <c r="H887" s="177"/>
      <c r="I887" s="177"/>
      <c r="J887" s="177"/>
      <c r="K887" s="395"/>
    </row>
    <row r="888" spans="7:11">
      <c r="G888" s="177" t="s">
        <v>948</v>
      </c>
      <c r="H888" s="177"/>
      <c r="I888" s="177"/>
      <c r="J888" s="177"/>
      <c r="K888" s="395"/>
    </row>
    <row r="889" spans="7:11">
      <c r="G889" s="177" t="s">
        <v>446</v>
      </c>
      <c r="H889" s="177"/>
      <c r="I889" s="177"/>
      <c r="J889" s="177"/>
      <c r="K889" s="395"/>
    </row>
    <row r="890" spans="7:11">
      <c r="G890" s="177" t="s">
        <v>949</v>
      </c>
      <c r="H890" s="177"/>
      <c r="I890" s="177"/>
      <c r="J890" s="177"/>
      <c r="K890" s="395"/>
    </row>
    <row r="891" spans="7:11">
      <c r="G891" s="177" t="s">
        <v>950</v>
      </c>
      <c r="H891" s="177"/>
      <c r="I891" s="177"/>
      <c r="J891" s="177"/>
      <c r="K891" s="395"/>
    </row>
    <row r="892" spans="7:11">
      <c r="G892" s="177" t="s">
        <v>945</v>
      </c>
      <c r="H892" s="177"/>
      <c r="I892" s="177"/>
      <c r="J892" s="177"/>
      <c r="K892" s="395"/>
    </row>
    <row r="893" spans="7:11">
      <c r="G893" s="177" t="s">
        <v>951</v>
      </c>
      <c r="H893" s="177"/>
      <c r="I893" s="177"/>
      <c r="J893" s="177"/>
      <c r="K893" s="395"/>
    </row>
    <row r="894" spans="7:11">
      <c r="G894" s="177" t="s">
        <v>952</v>
      </c>
      <c r="H894" s="177"/>
      <c r="I894" s="177"/>
      <c r="J894" s="177"/>
      <c r="K894" s="395"/>
    </row>
    <row r="895" spans="7:11">
      <c r="G895" s="177" t="s">
        <v>953</v>
      </c>
      <c r="H895" s="177"/>
      <c r="I895" s="177"/>
      <c r="J895" s="177"/>
      <c r="K895" s="395"/>
    </row>
    <row r="896" spans="7:11">
      <c r="G896" s="177" t="s">
        <v>954</v>
      </c>
      <c r="H896" s="177"/>
      <c r="I896" s="177"/>
      <c r="J896" s="177"/>
      <c r="K896" s="395"/>
    </row>
    <row r="897" spans="7:11">
      <c r="G897" s="177" t="s">
        <v>955</v>
      </c>
      <c r="H897" s="177"/>
      <c r="I897" s="177"/>
      <c r="J897" s="177"/>
      <c r="K897" s="395"/>
    </row>
    <row r="898" spans="7:11">
      <c r="G898" s="177" t="s">
        <v>956</v>
      </c>
      <c r="H898" s="177"/>
      <c r="I898" s="177"/>
      <c r="J898" s="177"/>
      <c r="K898" s="395"/>
    </row>
    <row r="899" spans="7:11">
      <c r="G899" s="177" t="s">
        <v>269</v>
      </c>
      <c r="H899" s="177" t="s">
        <v>396</v>
      </c>
      <c r="I899" s="177"/>
      <c r="J899" s="177"/>
      <c r="K899" s="395"/>
    </row>
    <row r="900" spans="7:11">
      <c r="G900" s="177" t="s">
        <v>397</v>
      </c>
      <c r="H900" s="177" t="s">
        <v>957</v>
      </c>
      <c r="I900" s="177"/>
      <c r="J900" s="177"/>
      <c r="K900" s="395"/>
    </row>
    <row r="901" spans="7:11">
      <c r="G901" s="177" t="s">
        <v>757</v>
      </c>
      <c r="H901" s="177" t="s">
        <v>958</v>
      </c>
      <c r="I901" s="177"/>
      <c r="J901" s="177"/>
      <c r="K901" s="395"/>
    </row>
    <row r="902" spans="7:11">
      <c r="G902" s="177" t="s">
        <v>401</v>
      </c>
      <c r="H902" s="177" t="s">
        <v>220</v>
      </c>
      <c r="I902" s="177"/>
      <c r="J902" s="177"/>
      <c r="K902" s="395"/>
    </row>
    <row r="903" spans="7:11">
      <c r="G903" s="177" t="s">
        <v>845</v>
      </c>
      <c r="H903" s="177" t="s">
        <v>959</v>
      </c>
      <c r="I903" s="177"/>
      <c r="J903" s="177"/>
      <c r="K903" s="395"/>
    </row>
    <row r="904" spans="7:11">
      <c r="G904" s="177" t="s">
        <v>960</v>
      </c>
      <c r="H904" s="177" t="s">
        <v>961</v>
      </c>
      <c r="I904" s="177"/>
      <c r="J904" s="177"/>
      <c r="K904" s="395"/>
    </row>
    <row r="905" spans="7:11">
      <c r="G905" s="177" t="s">
        <v>962</v>
      </c>
      <c r="H905" s="177" t="s">
        <v>963</v>
      </c>
      <c r="I905" s="177"/>
      <c r="J905" s="177"/>
      <c r="K905" s="395"/>
    </row>
    <row r="906" spans="7:11">
      <c r="G906" s="177" t="s">
        <v>964</v>
      </c>
      <c r="H906" s="177"/>
      <c r="I906" s="177"/>
      <c r="J906" s="177"/>
      <c r="K906" s="395"/>
    </row>
    <row r="907" spans="7:11">
      <c r="G907" s="177" t="s">
        <v>376</v>
      </c>
      <c r="H907" s="177"/>
      <c r="I907" s="177"/>
      <c r="J907" s="177"/>
      <c r="K907" s="395"/>
    </row>
    <row r="908" spans="7:11">
      <c r="G908" s="177" t="s">
        <v>965</v>
      </c>
      <c r="H908" s="177"/>
      <c r="I908" s="177"/>
      <c r="J908" s="177"/>
      <c r="K908" s="395"/>
    </row>
    <row r="909" spans="7:11">
      <c r="G909" s="177" t="s">
        <v>966</v>
      </c>
      <c r="H909" s="177"/>
      <c r="I909" s="177"/>
      <c r="J909" s="177"/>
      <c r="K909" s="395"/>
    </row>
    <row r="910" spans="7:11">
      <c r="G910" s="177" t="s">
        <v>378</v>
      </c>
      <c r="H910" s="177"/>
      <c r="I910" s="177"/>
      <c r="J910" s="177"/>
      <c r="K910" s="395"/>
    </row>
    <row r="911" spans="7:11">
      <c r="G911" s="177" t="s">
        <v>379</v>
      </c>
      <c r="H911" s="177"/>
      <c r="I911" s="177"/>
      <c r="J911" s="177"/>
      <c r="K911" s="395"/>
    </row>
    <row r="912" spans="7:11">
      <c r="G912" s="177" t="s">
        <v>233</v>
      </c>
      <c r="H912" s="177"/>
      <c r="I912" s="177"/>
      <c r="J912" s="177"/>
      <c r="K912" s="395"/>
    </row>
    <row r="913" spans="7:11">
      <c r="G913" s="177" t="s">
        <v>967</v>
      </c>
      <c r="H913" s="177"/>
      <c r="I913" s="177"/>
      <c r="J913" s="177"/>
      <c r="K913" s="395"/>
    </row>
    <row r="914" spans="7:11">
      <c r="G914" s="177" t="s">
        <v>968</v>
      </c>
      <c r="H914" s="177"/>
      <c r="I914" s="177"/>
      <c r="J914" s="177"/>
      <c r="K914" s="395"/>
    </row>
    <row r="915" spans="7:11">
      <c r="G915" s="177" t="s">
        <v>969</v>
      </c>
      <c r="H915" s="177"/>
      <c r="I915" s="177"/>
      <c r="J915" s="177"/>
      <c r="K915" s="395"/>
    </row>
    <row r="916" spans="7:11">
      <c r="G916" s="177" t="s">
        <v>746</v>
      </c>
      <c r="H916" s="177"/>
      <c r="I916" s="177"/>
      <c r="J916" s="177"/>
      <c r="K916" s="395"/>
    </row>
    <row r="917" spans="7:11">
      <c r="G917" s="177" t="s">
        <v>970</v>
      </c>
      <c r="H917" s="177"/>
      <c r="I917" s="177"/>
      <c r="J917" s="177"/>
      <c r="K917" s="395"/>
    </row>
    <row r="918" spans="7:11">
      <c r="G918" s="177" t="s">
        <v>971</v>
      </c>
      <c r="H918" s="177" t="s">
        <v>477</v>
      </c>
      <c r="I918" s="177"/>
      <c r="J918" s="177"/>
      <c r="K918" s="395"/>
    </row>
    <row r="919" spans="7:11">
      <c r="G919" s="177" t="s">
        <v>972</v>
      </c>
      <c r="H919" s="177" t="s">
        <v>973</v>
      </c>
      <c r="I919" s="177"/>
      <c r="J919" s="177"/>
      <c r="K919" s="395"/>
    </row>
    <row r="920" spans="7:11">
      <c r="G920" s="177" t="s">
        <v>974</v>
      </c>
      <c r="H920" s="177" t="s">
        <v>975</v>
      </c>
      <c r="I920" s="177"/>
      <c r="J920" s="177"/>
      <c r="K920" s="395"/>
    </row>
    <row r="921" spans="7:11">
      <c r="G921" s="177" t="s">
        <v>976</v>
      </c>
      <c r="H921" s="177" t="s">
        <v>977</v>
      </c>
      <c r="I921" s="177"/>
      <c r="J921" s="177"/>
      <c r="K921" s="395"/>
    </row>
    <row r="922" spans="7:11">
      <c r="G922" s="177" t="s">
        <v>978</v>
      </c>
      <c r="H922" s="177" t="s">
        <v>439</v>
      </c>
      <c r="I922" s="177"/>
      <c r="J922" s="177"/>
      <c r="K922" s="395"/>
    </row>
    <row r="923" spans="7:11">
      <c r="G923" s="177" t="s">
        <v>979</v>
      </c>
      <c r="H923" s="177" t="s">
        <v>438</v>
      </c>
      <c r="I923" s="177"/>
      <c r="J923" s="177"/>
      <c r="K923" s="395"/>
    </row>
    <row r="924" spans="7:11">
      <c r="G924" s="177" t="s">
        <v>980</v>
      </c>
      <c r="H924" s="177"/>
      <c r="I924" s="177"/>
      <c r="J924" s="177"/>
      <c r="K924" s="395"/>
    </row>
    <row r="925" spans="7:11">
      <c r="G925" s="177" t="s">
        <v>981</v>
      </c>
      <c r="H925" s="177"/>
      <c r="I925" s="177"/>
      <c r="J925" s="177"/>
      <c r="K925" s="395"/>
    </row>
    <row r="926" spans="7:11">
      <c r="G926" s="177" t="s">
        <v>982</v>
      </c>
      <c r="H926" s="177"/>
      <c r="I926" s="177"/>
      <c r="J926" s="177"/>
      <c r="K926" s="395"/>
    </row>
    <row r="927" spans="7:11">
      <c r="G927" s="177" t="s">
        <v>983</v>
      </c>
      <c r="H927" s="177"/>
      <c r="I927" s="177"/>
      <c r="J927" s="177"/>
      <c r="K927" s="395"/>
    </row>
    <row r="928" spans="7:11">
      <c r="G928" s="177" t="s">
        <v>209</v>
      </c>
      <c r="H928" s="177" t="s">
        <v>829</v>
      </c>
      <c r="I928" s="177"/>
      <c r="J928" s="177"/>
      <c r="K928" s="395"/>
    </row>
    <row r="929" spans="7:11">
      <c r="G929" s="177" t="s">
        <v>501</v>
      </c>
      <c r="H929" s="177" t="s">
        <v>637</v>
      </c>
      <c r="I929" s="177"/>
      <c r="J929" s="177"/>
      <c r="K929" s="395"/>
    </row>
    <row r="930" spans="7:11">
      <c r="G930" s="177" t="s">
        <v>984</v>
      </c>
      <c r="H930" s="177" t="s">
        <v>754</v>
      </c>
      <c r="I930" s="177"/>
      <c r="J930" s="177"/>
      <c r="K930" s="395"/>
    </row>
    <row r="931" spans="7:11" ht="13.5">
      <c r="G931"/>
      <c r="H931"/>
      <c r="I931"/>
      <c r="J931"/>
      <c r="K931" s="397"/>
    </row>
    <row r="932" spans="7:11" ht="13.5">
      <c r="G932" s="176" t="s">
        <v>985</v>
      </c>
      <c r="H932" s="176"/>
      <c r="I932" s="176"/>
      <c r="J932"/>
      <c r="K932" s="397"/>
    </row>
    <row r="933" spans="7:11" ht="13.5">
      <c r="G933" s="176"/>
      <c r="H933" s="176"/>
      <c r="I933" s="176"/>
      <c r="J933"/>
      <c r="K933" s="397"/>
    </row>
    <row r="934" spans="7:11" ht="13.5">
      <c r="G934" s="176" t="s">
        <v>623</v>
      </c>
      <c r="H934" s="176"/>
      <c r="I934" s="176"/>
      <c r="J934"/>
      <c r="K934" s="397"/>
    </row>
    <row r="935" spans="7:11" ht="13.5">
      <c r="G935" s="176" t="s">
        <v>986</v>
      </c>
      <c r="H935" s="176"/>
      <c r="I935" s="176"/>
      <c r="J935"/>
      <c r="K935" s="397"/>
    </row>
    <row r="936" spans="7:11" ht="13.5">
      <c r="G936" s="176" t="s">
        <v>987</v>
      </c>
      <c r="H936" s="176"/>
      <c r="I936" s="176"/>
      <c r="J936"/>
      <c r="K936" s="397"/>
    </row>
    <row r="937" spans="7:11" ht="13.5">
      <c r="G937" s="176" t="s">
        <v>988</v>
      </c>
      <c r="H937" s="176"/>
      <c r="I937" s="176"/>
      <c r="J937"/>
      <c r="K937" s="397"/>
    </row>
    <row r="938" spans="7:11" ht="13.5">
      <c r="G938" s="176" t="s">
        <v>989</v>
      </c>
      <c r="H938" s="176"/>
      <c r="I938" s="176"/>
      <c r="J938"/>
      <c r="K938" s="397"/>
    </row>
    <row r="939" spans="7:11" ht="13.5">
      <c r="G939" s="176" t="s">
        <v>990</v>
      </c>
      <c r="H939" s="176"/>
      <c r="I939" s="176"/>
      <c r="J939"/>
      <c r="K939" s="397"/>
    </row>
    <row r="940" spans="7:11" ht="13.5">
      <c r="G940" s="176" t="s">
        <v>991</v>
      </c>
      <c r="H940" s="176"/>
      <c r="I940" s="176"/>
      <c r="J940"/>
      <c r="K940" s="397"/>
    </row>
    <row r="941" spans="7:11" ht="13.5">
      <c r="G941" s="176" t="s">
        <v>992</v>
      </c>
      <c r="H941" s="176"/>
      <c r="I941" s="176"/>
      <c r="J941"/>
      <c r="K941" s="397"/>
    </row>
    <row r="942" spans="7:11" ht="13.5">
      <c r="G942" s="176" t="s">
        <v>993</v>
      </c>
      <c r="H942" s="176"/>
      <c r="I942" s="176"/>
      <c r="J942"/>
      <c r="K942" s="397"/>
    </row>
    <row r="943" spans="7:11" ht="13.5">
      <c r="G943" s="176" t="s">
        <v>994</v>
      </c>
      <c r="H943" s="176"/>
      <c r="I943" s="176"/>
      <c r="J943"/>
      <c r="K943" s="397"/>
    </row>
    <row r="944" spans="7:11" ht="13.5">
      <c r="G944" s="176" t="s">
        <v>995</v>
      </c>
      <c r="H944" s="176"/>
      <c r="I944" s="176"/>
      <c r="J944"/>
      <c r="K944" s="397"/>
    </row>
    <row r="945" spans="7:11" ht="13.5">
      <c r="G945" s="176" t="s">
        <v>996</v>
      </c>
      <c r="H945" s="176"/>
      <c r="I945" s="176"/>
      <c r="J945"/>
      <c r="K945" s="397"/>
    </row>
    <row r="946" spans="7:11" ht="13.5">
      <c r="G946" s="176" t="s">
        <v>997</v>
      </c>
      <c r="H946" s="176"/>
      <c r="I946" s="176"/>
      <c r="J946"/>
      <c r="K946" s="397"/>
    </row>
    <row r="947" spans="7:11" ht="13.5">
      <c r="G947" s="176" t="s">
        <v>998</v>
      </c>
      <c r="H947" s="176"/>
      <c r="I947" s="176"/>
      <c r="J947"/>
      <c r="K947" s="397"/>
    </row>
    <row r="948" spans="7:11" ht="13.5">
      <c r="G948" s="176" t="s">
        <v>999</v>
      </c>
      <c r="H948" s="176"/>
      <c r="I948" s="176"/>
      <c r="J948"/>
      <c r="K948" s="397"/>
    </row>
    <row r="949" spans="7:11" ht="13.5">
      <c r="G949" s="176" t="s">
        <v>1000</v>
      </c>
      <c r="H949" s="176"/>
      <c r="I949" s="176"/>
      <c r="J949"/>
      <c r="K949" s="397"/>
    </row>
    <row r="950" spans="7:11" ht="13.5">
      <c r="G950" s="176" t="s">
        <v>1001</v>
      </c>
      <c r="H950" s="176"/>
      <c r="I950" s="176"/>
      <c r="J950"/>
      <c r="K950" s="397"/>
    </row>
    <row r="951" spans="7:11" ht="13.5">
      <c r="G951" s="176" t="s">
        <v>1002</v>
      </c>
      <c r="H951" s="176"/>
      <c r="I951" s="176"/>
      <c r="J951"/>
      <c r="K951" s="397"/>
    </row>
    <row r="952" spans="7:11" ht="13.5">
      <c r="G952" s="176" t="s">
        <v>1003</v>
      </c>
      <c r="H952" s="176"/>
      <c r="I952" s="176"/>
      <c r="J952"/>
      <c r="K952" s="397"/>
    </row>
    <row r="953" spans="7:11" ht="13.5">
      <c r="G953" s="176" t="s">
        <v>1004</v>
      </c>
      <c r="H953" s="176"/>
      <c r="I953" s="176"/>
      <c r="J953"/>
      <c r="K953" s="397"/>
    </row>
    <row r="954" spans="7:11" ht="13.5">
      <c r="G954" s="176" t="s">
        <v>262</v>
      </c>
      <c r="H954" s="176" t="s">
        <v>263</v>
      </c>
      <c r="I954" s="176"/>
      <c r="J954"/>
      <c r="K954" s="397"/>
    </row>
    <row r="955" spans="7:11" ht="13.5">
      <c r="G955" s="176" t="s">
        <v>1005</v>
      </c>
      <c r="H955" s="178">
        <v>0.3</v>
      </c>
      <c r="I955" s="176"/>
      <c r="J955"/>
      <c r="K955" s="397"/>
    </row>
    <row r="956" spans="7:11" ht="13.5">
      <c r="G956" s="176" t="s">
        <v>1006</v>
      </c>
      <c r="H956" s="178">
        <v>0.3</v>
      </c>
      <c r="I956" s="176"/>
      <c r="J956"/>
      <c r="K956" s="397"/>
    </row>
    <row r="957" spans="7:11" ht="13.5">
      <c r="G957" s="176" t="s">
        <v>486</v>
      </c>
      <c r="H957" s="178">
        <v>0.3</v>
      </c>
      <c r="I957" s="176"/>
      <c r="J957"/>
      <c r="K957" s="397"/>
    </row>
    <row r="958" spans="7:11" ht="13.5">
      <c r="G958" s="176" t="s">
        <v>1007</v>
      </c>
      <c r="H958" s="178">
        <v>0.1</v>
      </c>
      <c r="I958" s="176"/>
      <c r="J958"/>
      <c r="K958" s="397"/>
    </row>
    <row r="959" spans="7:11" ht="13.5">
      <c r="G959" s="176" t="s">
        <v>1008</v>
      </c>
      <c r="H959" s="176"/>
      <c r="I959" s="176"/>
      <c r="J959"/>
      <c r="K959" s="397"/>
    </row>
    <row r="960" spans="7:11" ht="13.5">
      <c r="G960" s="176" t="s">
        <v>1009</v>
      </c>
      <c r="H960" s="176"/>
      <c r="I960" s="176"/>
      <c r="J960"/>
      <c r="K960" s="397"/>
    </row>
    <row r="961" spans="7:11" ht="13.5">
      <c r="G961" s="176" t="s">
        <v>269</v>
      </c>
      <c r="H961" s="176" t="s">
        <v>263</v>
      </c>
      <c r="I961" s="176"/>
      <c r="J961"/>
      <c r="K961" s="397"/>
    </row>
    <row r="962" spans="7:11" ht="13.5">
      <c r="G962" s="176" t="s">
        <v>1010</v>
      </c>
      <c r="H962" s="178">
        <v>0.25</v>
      </c>
      <c r="I962" s="176"/>
      <c r="J962"/>
      <c r="K962" s="397"/>
    </row>
    <row r="963" spans="7:11" ht="13.5">
      <c r="G963" s="176" t="s">
        <v>1011</v>
      </c>
      <c r="H963" s="178">
        <v>0.2</v>
      </c>
      <c r="I963" s="176"/>
      <c r="J963"/>
      <c r="K963" s="397"/>
    </row>
    <row r="964" spans="7:11" ht="13.5">
      <c r="G964" s="176" t="s">
        <v>1012</v>
      </c>
      <c r="H964" s="178">
        <v>0.15</v>
      </c>
      <c r="I964" s="176"/>
      <c r="J964"/>
      <c r="K964" s="397"/>
    </row>
    <row r="965" spans="7:11" ht="13.5">
      <c r="G965" s="176" t="s">
        <v>1013</v>
      </c>
      <c r="H965" s="178">
        <v>0.15</v>
      </c>
      <c r="I965" s="176"/>
      <c r="J965"/>
      <c r="K965" s="397"/>
    </row>
    <row r="966" spans="7:11" ht="13.5">
      <c r="G966" s="176" t="s">
        <v>1014</v>
      </c>
      <c r="H966" s="178">
        <v>0.15</v>
      </c>
      <c r="I966" s="176"/>
      <c r="J966"/>
      <c r="K966" s="397"/>
    </row>
    <row r="967" spans="7:11" ht="13.5">
      <c r="G967" s="176" t="s">
        <v>1015</v>
      </c>
      <c r="H967" s="178">
        <v>0.1</v>
      </c>
      <c r="I967" s="176"/>
      <c r="J967"/>
      <c r="K967" s="397"/>
    </row>
    <row r="968" spans="7:11" ht="13.5">
      <c r="G968" s="176" t="s">
        <v>1016</v>
      </c>
      <c r="H968" s="176"/>
      <c r="I968" s="176"/>
      <c r="J968"/>
      <c r="K968" s="397"/>
    </row>
    <row r="969" spans="7:11" ht="13.5">
      <c r="G969" s="176" t="s">
        <v>497</v>
      </c>
      <c r="H969" s="176" t="s">
        <v>1017</v>
      </c>
      <c r="I969" s="176"/>
      <c r="J969"/>
      <c r="K969" s="397"/>
    </row>
    <row r="970" spans="7:11" ht="13.5">
      <c r="G970" s="176" t="s">
        <v>1018</v>
      </c>
      <c r="H970" s="176">
        <v>1.5</v>
      </c>
      <c r="I970" s="176"/>
      <c r="J970"/>
      <c r="K970" s="397"/>
    </row>
    <row r="971" spans="7:11" ht="13.5">
      <c r="G971" s="176" t="s">
        <v>1019</v>
      </c>
      <c r="H971" s="176">
        <v>1.2</v>
      </c>
      <c r="I971" s="176"/>
      <c r="J971"/>
      <c r="K971" s="397"/>
    </row>
    <row r="972" spans="7:11" ht="13.5">
      <c r="G972" s="176" t="s">
        <v>1020</v>
      </c>
      <c r="H972" s="176">
        <v>1</v>
      </c>
      <c r="I972" s="176"/>
      <c r="J972"/>
      <c r="K972" s="397"/>
    </row>
    <row r="973" spans="7:11" ht="13.5">
      <c r="G973" s="176" t="s">
        <v>1021</v>
      </c>
      <c r="H973" s="176">
        <v>0.8</v>
      </c>
      <c r="I973" s="176"/>
      <c r="J973"/>
      <c r="K973" s="397"/>
    </row>
    <row r="974" spans="7:11" ht="13.5">
      <c r="G974" s="176" t="s">
        <v>1022</v>
      </c>
      <c r="H974" s="176">
        <v>0.5</v>
      </c>
      <c r="I974" s="176"/>
      <c r="J974"/>
      <c r="K974" s="397"/>
    </row>
    <row r="975" spans="7:11" ht="13.5">
      <c r="G975" s="176" t="s">
        <v>1023</v>
      </c>
      <c r="H975" s="176"/>
      <c r="I975" s="176"/>
      <c r="J975"/>
      <c r="K975" s="397"/>
    </row>
    <row r="976" spans="7:11" ht="13.5">
      <c r="G976" s="176" t="s">
        <v>1024</v>
      </c>
      <c r="H976" s="176"/>
      <c r="I976" s="176"/>
      <c r="J976"/>
      <c r="K976" s="397"/>
    </row>
    <row r="977" spans="7:11" ht="13.5">
      <c r="G977" s="176" t="s">
        <v>1025</v>
      </c>
      <c r="H977" s="176"/>
      <c r="I977" s="176"/>
      <c r="J977"/>
      <c r="K977" s="397"/>
    </row>
    <row r="978" spans="7:11" ht="13.5">
      <c r="G978" s="176" t="s">
        <v>713</v>
      </c>
      <c r="H978" s="178">
        <v>0.2</v>
      </c>
      <c r="I978" s="176"/>
      <c r="J978"/>
      <c r="K978" s="397"/>
    </row>
    <row r="979" spans="7:11" ht="13.5">
      <c r="G979" s="176" t="s">
        <v>703</v>
      </c>
      <c r="H979" s="178">
        <v>0.2</v>
      </c>
      <c r="I979" s="176"/>
      <c r="J979"/>
      <c r="K979" s="397"/>
    </row>
    <row r="980" spans="7:11" ht="13.5">
      <c r="G980" s="176" t="s">
        <v>728</v>
      </c>
      <c r="H980" s="178">
        <v>0.2</v>
      </c>
      <c r="I980" s="176"/>
      <c r="J980"/>
      <c r="K980" s="397"/>
    </row>
    <row r="981" spans="7:11" ht="13.5">
      <c r="G981" s="176" t="s">
        <v>482</v>
      </c>
      <c r="H981" s="178">
        <v>0.2</v>
      </c>
      <c r="I981" s="176"/>
      <c r="J981"/>
      <c r="K981" s="397"/>
    </row>
    <row r="982" spans="7:11" ht="13.5">
      <c r="G982" s="176" t="s">
        <v>1026</v>
      </c>
      <c r="H982" s="178">
        <v>0.2</v>
      </c>
      <c r="I982" s="176"/>
      <c r="J982"/>
      <c r="K982" s="397"/>
    </row>
    <row r="983" spans="7:11" ht="13.5">
      <c r="G983" s="176" t="s">
        <v>1027</v>
      </c>
      <c r="H983" s="176"/>
      <c r="I983" s="176"/>
      <c r="J983"/>
      <c r="K983" s="397"/>
    </row>
    <row r="984" spans="7:11" ht="13.5">
      <c r="G984" s="176" t="s">
        <v>421</v>
      </c>
      <c r="H984" s="176" t="s">
        <v>1017</v>
      </c>
      <c r="I984" s="176"/>
      <c r="J984"/>
      <c r="K984" s="397"/>
    </row>
    <row r="985" spans="7:11" ht="13.5">
      <c r="G985" s="176" t="s">
        <v>424</v>
      </c>
      <c r="H985" s="176">
        <v>1.5</v>
      </c>
      <c r="I985" s="176"/>
      <c r="J985"/>
      <c r="K985" s="397"/>
    </row>
    <row r="986" spans="7:11" ht="13.5">
      <c r="G986" s="176" t="s">
        <v>426</v>
      </c>
      <c r="H986" s="176">
        <v>1.2</v>
      </c>
      <c r="I986" s="176"/>
      <c r="J986"/>
      <c r="K986" s="397"/>
    </row>
    <row r="987" spans="7:11" ht="13.5">
      <c r="G987" s="176" t="s">
        <v>98</v>
      </c>
      <c r="H987" s="176">
        <v>1</v>
      </c>
      <c r="I987" s="176"/>
      <c r="J987"/>
      <c r="K987" s="397"/>
    </row>
    <row r="988" spans="7:11" ht="13.5">
      <c r="G988" s="176" t="s">
        <v>429</v>
      </c>
      <c r="H988" s="176">
        <v>0.7</v>
      </c>
      <c r="I988" s="176"/>
      <c r="J988"/>
      <c r="K988" s="397"/>
    </row>
    <row r="989" spans="7:11" ht="13.5">
      <c r="G989" s="176" t="s">
        <v>431</v>
      </c>
      <c r="H989" s="176">
        <v>0.3</v>
      </c>
      <c r="I989" s="176"/>
      <c r="J989"/>
      <c r="K989" s="397"/>
    </row>
    <row r="990" spans="7:11" ht="13.5">
      <c r="G990" s="176" t="s">
        <v>1028</v>
      </c>
      <c r="H990" s="176"/>
      <c r="I990" s="176"/>
      <c r="J990"/>
      <c r="K990" s="397"/>
    </row>
    <row r="991" spans="7:11" ht="13.5">
      <c r="G991" s="176" t="s">
        <v>1029</v>
      </c>
      <c r="H991" s="176"/>
      <c r="I991" s="176"/>
      <c r="J991"/>
      <c r="K991" s="397"/>
    </row>
    <row r="992" spans="7:11" ht="13.5">
      <c r="G992" s="176" t="s">
        <v>1030</v>
      </c>
      <c r="H992" s="176" t="s">
        <v>263</v>
      </c>
      <c r="I992" s="176"/>
      <c r="J992"/>
      <c r="K992" s="397"/>
    </row>
    <row r="993" spans="7:11" ht="13.5">
      <c r="G993" s="176" t="s">
        <v>1031</v>
      </c>
      <c r="H993" s="178">
        <v>0.4</v>
      </c>
      <c r="I993" s="176"/>
      <c r="J993"/>
      <c r="K993" s="397"/>
    </row>
    <row r="994" spans="7:11" ht="13.5">
      <c r="G994" s="176" t="s">
        <v>254</v>
      </c>
      <c r="H994" s="178">
        <v>0.2</v>
      </c>
      <c r="I994" s="176"/>
      <c r="J994"/>
      <c r="K994" s="397"/>
    </row>
    <row r="995" spans="7:11" ht="13.5">
      <c r="G995" s="176" t="s">
        <v>210</v>
      </c>
      <c r="H995" s="178">
        <v>0.15</v>
      </c>
      <c r="I995" s="176"/>
      <c r="J995"/>
      <c r="K995" s="397"/>
    </row>
    <row r="996" spans="7:11" ht="13.5">
      <c r="G996" s="176" t="s">
        <v>469</v>
      </c>
      <c r="H996" s="178">
        <v>0.15</v>
      </c>
      <c r="I996" s="176"/>
      <c r="J996"/>
      <c r="K996" s="397"/>
    </row>
    <row r="997" spans="7:11" ht="13.5">
      <c r="G997" s="176" t="s">
        <v>1032</v>
      </c>
      <c r="H997" s="178">
        <v>0.1</v>
      </c>
      <c r="I997" s="176"/>
      <c r="J997"/>
      <c r="K997" s="397"/>
    </row>
    <row r="998" spans="7:11" ht="13.5">
      <c r="G998" s="176" t="s">
        <v>1033</v>
      </c>
      <c r="H998" s="176"/>
      <c r="I998" s="176"/>
      <c r="J998"/>
      <c r="K998" s="397"/>
    </row>
    <row r="999" spans="7:11" ht="13.5">
      <c r="G999" s="176" t="s">
        <v>422</v>
      </c>
      <c r="H999" s="176" t="s">
        <v>1017</v>
      </c>
      <c r="I999" s="176"/>
      <c r="J999"/>
      <c r="K999" s="397"/>
    </row>
    <row r="1000" spans="7:11" ht="13.5">
      <c r="G1000" s="176" t="s">
        <v>424</v>
      </c>
      <c r="H1000" s="176">
        <v>2</v>
      </c>
      <c r="I1000" s="176"/>
      <c r="J1000"/>
      <c r="K1000" s="397"/>
    </row>
    <row r="1001" spans="7:11" ht="13.5">
      <c r="G1001" s="176" t="s">
        <v>426</v>
      </c>
      <c r="H1001" s="176">
        <v>1.5</v>
      </c>
      <c r="I1001" s="176"/>
      <c r="J1001"/>
      <c r="K1001" s="397"/>
    </row>
    <row r="1002" spans="7:11" ht="13.5">
      <c r="G1002" s="177" t="s">
        <v>429</v>
      </c>
      <c r="H1002" s="177">
        <v>0.5</v>
      </c>
      <c r="I1002" s="177"/>
      <c r="J1002"/>
      <c r="K1002" s="397"/>
    </row>
    <row r="1003" spans="7:11" ht="13.5">
      <c r="G1003" s="177" t="s">
        <v>431</v>
      </c>
      <c r="H1003" s="177">
        <v>0</v>
      </c>
      <c r="I1003" s="177"/>
      <c r="J1003"/>
      <c r="K1003" s="397"/>
    </row>
    <row r="1004" spans="7:11" ht="13.5">
      <c r="G1004" s="177" t="s">
        <v>1034</v>
      </c>
      <c r="H1004" s="177"/>
      <c r="I1004" s="177"/>
      <c r="J1004"/>
      <c r="K1004" s="397"/>
    </row>
    <row r="1005" spans="7:11" ht="13.5">
      <c r="G1005" s="177" t="s">
        <v>1035</v>
      </c>
      <c r="H1005" s="177"/>
      <c r="I1005" s="177"/>
      <c r="J1005"/>
      <c r="K1005" s="397"/>
    </row>
    <row r="1006" spans="7:11" ht="13.5">
      <c r="G1006" s="177" t="s">
        <v>1036</v>
      </c>
      <c r="H1006" s="177" t="s">
        <v>1037</v>
      </c>
      <c r="I1006" s="177"/>
      <c r="J1006"/>
      <c r="K1006" s="397"/>
    </row>
    <row r="1007" spans="7:11" ht="13.5">
      <c r="G1007" s="177" t="s">
        <v>1038</v>
      </c>
      <c r="H1007" s="177">
        <v>1</v>
      </c>
      <c r="I1007" s="177"/>
      <c r="J1007"/>
      <c r="K1007" s="397"/>
    </row>
    <row r="1008" spans="7:11" ht="13.5">
      <c r="G1008" s="177" t="s">
        <v>1039</v>
      </c>
      <c r="H1008" s="177">
        <v>1.2</v>
      </c>
      <c r="I1008" s="177"/>
      <c r="J1008"/>
      <c r="K1008" s="397"/>
    </row>
    <row r="1009" spans="7:11" ht="13.5">
      <c r="G1009" s="177" t="s">
        <v>1040</v>
      </c>
      <c r="H1009" s="177">
        <v>1.5</v>
      </c>
      <c r="I1009" s="177"/>
      <c r="J1009"/>
      <c r="K1009" s="397"/>
    </row>
    <row r="1010" spans="7:11" ht="13.5">
      <c r="G1010" s="177" t="s">
        <v>1041</v>
      </c>
      <c r="H1010" s="177">
        <v>1.8</v>
      </c>
      <c r="I1010" s="177"/>
      <c r="J1010"/>
      <c r="K1010" s="397"/>
    </row>
    <row r="1011" spans="7:11" ht="13.5">
      <c r="G1011" s="177" t="s">
        <v>1042</v>
      </c>
      <c r="H1011" s="177">
        <v>2.2000000000000002</v>
      </c>
      <c r="I1011" s="177"/>
      <c r="J1011"/>
      <c r="K1011" s="397"/>
    </row>
    <row r="1012" spans="7:11" ht="13.5">
      <c r="G1012" s="177" t="s">
        <v>1043</v>
      </c>
      <c r="H1012" s="177">
        <v>3</v>
      </c>
      <c r="I1012" s="177"/>
      <c r="J1012"/>
      <c r="K1012" s="397"/>
    </row>
    <row r="1013" spans="7:11" ht="13.5">
      <c r="G1013" s="177" t="s">
        <v>1044</v>
      </c>
      <c r="H1013" s="177"/>
      <c r="I1013" s="177"/>
      <c r="J1013"/>
      <c r="K1013" s="397"/>
    </row>
    <row r="1014" spans="7:11" ht="13.5">
      <c r="G1014" s="177" t="s">
        <v>1045</v>
      </c>
      <c r="H1014" s="177"/>
      <c r="I1014" s="177"/>
      <c r="J1014"/>
      <c r="K1014" s="397"/>
    </row>
    <row r="1015" spans="7:11" ht="13.5">
      <c r="G1015" s="177" t="s">
        <v>1030</v>
      </c>
      <c r="H1015" s="177" t="s">
        <v>1046</v>
      </c>
      <c r="I1015" s="177"/>
      <c r="J1015"/>
      <c r="K1015" s="397"/>
    </row>
    <row r="1016" spans="7:11" ht="13.5">
      <c r="G1016" s="177" t="s">
        <v>1047</v>
      </c>
      <c r="H1016" s="177" t="s">
        <v>1048</v>
      </c>
      <c r="I1016" s="177"/>
      <c r="J1016"/>
      <c r="K1016" s="397"/>
    </row>
    <row r="1017" spans="7:11" ht="13.5">
      <c r="G1017" s="177" t="s">
        <v>1049</v>
      </c>
      <c r="H1017" s="177">
        <v>1.2</v>
      </c>
      <c r="I1017" s="177"/>
      <c r="J1017"/>
      <c r="K1017" s="397"/>
    </row>
    <row r="1018" spans="7:11" ht="13.5">
      <c r="G1018" s="177" t="s">
        <v>1050</v>
      </c>
      <c r="H1018" s="177">
        <v>1.5</v>
      </c>
      <c r="I1018" s="177"/>
      <c r="J1018"/>
      <c r="K1018" s="397"/>
    </row>
    <row r="1019" spans="7:11" ht="13.5">
      <c r="G1019" s="177" t="s">
        <v>1051</v>
      </c>
      <c r="H1019" s="177">
        <v>1.5</v>
      </c>
      <c r="I1019" s="177"/>
      <c r="J1019"/>
      <c r="K1019" s="397"/>
    </row>
    <row r="1020" spans="7:11" ht="13.5">
      <c r="G1020" s="177" t="s">
        <v>1052</v>
      </c>
      <c r="H1020" s="177">
        <v>1.2</v>
      </c>
      <c r="I1020" s="177"/>
      <c r="J1020"/>
      <c r="K1020" s="397"/>
    </row>
    <row r="1021" spans="7:11" ht="13.5">
      <c r="G1021" s="177" t="s">
        <v>1053</v>
      </c>
      <c r="H1021" s="177"/>
      <c r="I1021" s="177"/>
      <c r="J1021"/>
      <c r="K1021" s="397"/>
    </row>
    <row r="1022" spans="7:11" ht="13.5">
      <c r="G1022" s="177" t="s">
        <v>1054</v>
      </c>
      <c r="H1022" s="177"/>
      <c r="I1022" s="177"/>
      <c r="J1022"/>
      <c r="K1022" s="397"/>
    </row>
    <row r="1023" spans="7:11" ht="13.5">
      <c r="G1023" s="177" t="s">
        <v>1055</v>
      </c>
      <c r="H1023" s="177"/>
      <c r="I1023" s="177"/>
      <c r="J1023"/>
      <c r="K1023" s="397"/>
    </row>
    <row r="1024" spans="7:11" ht="13.5">
      <c r="G1024" s="177" t="s">
        <v>1056</v>
      </c>
      <c r="H1024" s="177"/>
      <c r="I1024" s="177"/>
      <c r="J1024"/>
      <c r="K1024" s="397"/>
    </row>
    <row r="1025" spans="7:11" ht="13.5">
      <c r="G1025" s="177" t="s">
        <v>1057</v>
      </c>
      <c r="H1025" s="177"/>
      <c r="I1025" s="177"/>
      <c r="J1025"/>
      <c r="K1025" s="397"/>
    </row>
    <row r="1026" spans="7:11" ht="13.5">
      <c r="G1026" s="177" t="s">
        <v>1058</v>
      </c>
      <c r="H1026" s="177" t="s">
        <v>513</v>
      </c>
      <c r="I1026" s="177"/>
      <c r="J1026"/>
      <c r="K1026" s="397"/>
    </row>
    <row r="1027" spans="7:11" ht="13.5">
      <c r="G1027" s="177" t="s">
        <v>1059</v>
      </c>
      <c r="H1027" s="177" t="s">
        <v>1060</v>
      </c>
      <c r="I1027" s="177"/>
      <c r="J1027"/>
      <c r="K1027" s="397"/>
    </row>
    <row r="1028" spans="7:11" ht="13.5">
      <c r="G1028" s="177" t="s">
        <v>1061</v>
      </c>
      <c r="H1028" s="177" t="s">
        <v>1062</v>
      </c>
      <c r="I1028" s="177"/>
      <c r="J1028"/>
      <c r="K1028" s="397"/>
    </row>
    <row r="1029" spans="7:11" ht="13.5">
      <c r="G1029" s="177" t="s">
        <v>1063</v>
      </c>
      <c r="H1029" s="177" t="s">
        <v>1064</v>
      </c>
      <c r="I1029" s="177"/>
      <c r="J1029"/>
      <c r="K1029" s="397"/>
    </row>
    <row r="1030" spans="7:11" ht="13.5">
      <c r="G1030" s="177" t="s">
        <v>1065</v>
      </c>
      <c r="H1030" s="177"/>
      <c r="I1030" s="177"/>
      <c r="J1030"/>
      <c r="K1030" s="397"/>
    </row>
    <row r="1031" spans="7:11" ht="13.5">
      <c r="G1031" s="177" t="s">
        <v>1066</v>
      </c>
      <c r="H1031" s="177" t="s">
        <v>1067</v>
      </c>
      <c r="I1031" s="177"/>
      <c r="J1031"/>
      <c r="K1031" s="397"/>
    </row>
    <row r="1032" spans="7:11" ht="13.5">
      <c r="G1032" s="177" t="s">
        <v>1068</v>
      </c>
      <c r="H1032" s="177" t="s">
        <v>1069</v>
      </c>
      <c r="I1032" s="177"/>
      <c r="J1032"/>
      <c r="K1032" s="397"/>
    </row>
    <row r="1033" spans="7:11" ht="13.5">
      <c r="G1033" s="177" t="s">
        <v>1070</v>
      </c>
      <c r="H1033" s="177"/>
      <c r="I1033" s="177"/>
      <c r="J1033"/>
      <c r="K1033" s="397"/>
    </row>
    <row r="1034" spans="7:11" ht="13.5">
      <c r="G1034" s="177" t="s">
        <v>1071</v>
      </c>
      <c r="H1034" s="177" t="s">
        <v>1072</v>
      </c>
      <c r="I1034" s="177"/>
      <c r="J1034"/>
      <c r="K1034" s="397"/>
    </row>
    <row r="1035" spans="7:11" ht="13.5">
      <c r="G1035" s="177" t="s">
        <v>1073</v>
      </c>
      <c r="H1035" s="177" t="s">
        <v>388</v>
      </c>
      <c r="I1035" s="177"/>
      <c r="J1035"/>
      <c r="K1035" s="397"/>
    </row>
    <row r="1036" spans="7:11" ht="13.5">
      <c r="G1036" s="177" t="s">
        <v>1074</v>
      </c>
      <c r="H1036" s="177"/>
      <c r="I1036" s="177"/>
      <c r="J1036"/>
      <c r="K1036" s="397"/>
    </row>
    <row r="1037" spans="7:11" ht="13.5">
      <c r="G1037" s="177" t="s">
        <v>785</v>
      </c>
      <c r="H1037" s="177"/>
      <c r="I1037" s="177"/>
      <c r="J1037"/>
      <c r="K1037" s="397"/>
    </row>
    <row r="1038" spans="7:11" ht="13.5">
      <c r="G1038" s="177" t="s">
        <v>786</v>
      </c>
      <c r="H1038" s="177"/>
      <c r="I1038" s="177"/>
      <c r="J1038"/>
      <c r="K1038" s="397"/>
    </row>
    <row r="1039" spans="7:11" ht="13.5">
      <c r="G1039" s="177" t="s">
        <v>1075</v>
      </c>
      <c r="H1039" s="177"/>
      <c r="I1039" s="177"/>
      <c r="J1039"/>
      <c r="K1039" s="397"/>
    </row>
    <row r="1040" spans="7:11">
      <c r="G1040" s="177" t="s">
        <v>1076</v>
      </c>
      <c r="H1040" s="177" t="s">
        <v>786</v>
      </c>
      <c r="I1040" s="177"/>
    </row>
    <row r="1041" spans="7:9">
      <c r="G1041" s="177" t="s">
        <v>95</v>
      </c>
      <c r="H1041" s="177" t="s">
        <v>1077</v>
      </c>
      <c r="I1041" s="177"/>
    </row>
    <row r="1042" spans="7:9">
      <c r="G1042" s="177" t="s">
        <v>97</v>
      </c>
      <c r="H1042" s="177" t="s">
        <v>1078</v>
      </c>
      <c r="I1042" s="177"/>
    </row>
    <row r="1043" spans="7:9">
      <c r="G1043" s="177" t="s">
        <v>437</v>
      </c>
      <c r="H1043" s="177" t="s">
        <v>1079</v>
      </c>
      <c r="I1043" s="177"/>
    </row>
    <row r="1044" spans="7:9">
      <c r="G1044" s="177" t="s">
        <v>1080</v>
      </c>
      <c r="H1044" s="177"/>
      <c r="I1044" s="177"/>
    </row>
    <row r="1045" spans="7:9">
      <c r="G1045" s="177" t="s">
        <v>1081</v>
      </c>
      <c r="H1045" s="177"/>
      <c r="I1045" s="177"/>
    </row>
    <row r="1046" spans="7:9">
      <c r="G1046" s="177" t="s">
        <v>1082</v>
      </c>
      <c r="H1046" s="177"/>
      <c r="I1046" s="177"/>
    </row>
    <row r="1047" spans="7:9">
      <c r="G1047" s="177" t="s">
        <v>1083</v>
      </c>
      <c r="H1047" s="177" t="s">
        <v>1084</v>
      </c>
      <c r="I1047" s="177"/>
    </row>
    <row r="1048" spans="7:9">
      <c r="G1048" s="177" t="s">
        <v>1085</v>
      </c>
      <c r="H1048" s="180">
        <v>0.2</v>
      </c>
      <c r="I1048" s="177"/>
    </row>
    <row r="1049" spans="7:9">
      <c r="G1049" s="177" t="s">
        <v>1086</v>
      </c>
      <c r="H1049" s="180">
        <v>0.1</v>
      </c>
      <c r="I1049" s="177"/>
    </row>
    <row r="1050" spans="7:9">
      <c r="G1050" s="177" t="s">
        <v>1087</v>
      </c>
      <c r="H1050" s="180">
        <v>0.1</v>
      </c>
      <c r="I1050" s="177"/>
    </row>
    <row r="1051" spans="7:9">
      <c r="G1051" s="177" t="s">
        <v>1088</v>
      </c>
      <c r="H1051" s="180">
        <v>0.15</v>
      </c>
      <c r="I1051" s="177"/>
    </row>
    <row r="1052" spans="7:9">
      <c r="G1052" s="177" t="s">
        <v>1089</v>
      </c>
      <c r="H1052" s="180">
        <v>0.1</v>
      </c>
      <c r="I1052" s="177"/>
    </row>
    <row r="1053" spans="7:9">
      <c r="G1053" s="177" t="s">
        <v>1090</v>
      </c>
      <c r="H1053" s="177"/>
      <c r="I1053" s="177"/>
    </row>
    <row r="1054" spans="7:9">
      <c r="G1054" s="177" t="s">
        <v>1091</v>
      </c>
      <c r="H1054" s="177"/>
      <c r="I1054" s="177"/>
    </row>
    <row r="1055" spans="7:9">
      <c r="G1055" s="177" t="s">
        <v>1092</v>
      </c>
      <c r="H1055" s="177" t="s">
        <v>1093</v>
      </c>
      <c r="I1055" s="177"/>
    </row>
    <row r="1056" spans="7:9">
      <c r="G1056" s="177" t="s">
        <v>1094</v>
      </c>
      <c r="H1056" s="177" t="s">
        <v>1095</v>
      </c>
      <c r="I1056" s="177"/>
    </row>
    <row r="1057" spans="7:9">
      <c r="G1057" s="177" t="s">
        <v>1096</v>
      </c>
      <c r="H1057" s="177" t="s">
        <v>1097</v>
      </c>
      <c r="I1057" s="177"/>
    </row>
    <row r="1058" spans="7:9">
      <c r="G1058" s="177" t="s">
        <v>1098</v>
      </c>
      <c r="H1058" s="177" t="s">
        <v>1099</v>
      </c>
      <c r="I1058" s="177"/>
    </row>
    <row r="1059" spans="7:9">
      <c r="G1059" s="177" t="s">
        <v>1100</v>
      </c>
      <c r="H1059" s="177" t="s">
        <v>1101</v>
      </c>
      <c r="I1059" s="177"/>
    </row>
    <row r="1060" spans="7:9">
      <c r="G1060" s="177" t="s">
        <v>1102</v>
      </c>
      <c r="H1060" s="177" t="s">
        <v>1103</v>
      </c>
      <c r="I1060" s="177"/>
    </row>
    <row r="1061" spans="7:9">
      <c r="G1061" s="177" t="s">
        <v>1104</v>
      </c>
      <c r="H1061" s="177"/>
      <c r="I1061" s="177"/>
    </row>
    <row r="1062" spans="7:9">
      <c r="G1062" s="177" t="s">
        <v>1105</v>
      </c>
      <c r="H1062" s="177"/>
      <c r="I1062" s="177"/>
    </row>
    <row r="1063" spans="7:9">
      <c r="G1063" s="177" t="s">
        <v>476</v>
      </c>
      <c r="H1063" s="177" t="s">
        <v>477</v>
      </c>
      <c r="I1063" s="177"/>
    </row>
    <row r="1064" spans="7:9">
      <c r="G1064" s="177" t="s">
        <v>1106</v>
      </c>
      <c r="H1064" s="177" t="s">
        <v>1107</v>
      </c>
      <c r="I1064" s="177"/>
    </row>
    <row r="1065" spans="7:9">
      <c r="G1065" s="177" t="s">
        <v>1108</v>
      </c>
      <c r="H1065" s="177" t="s">
        <v>1109</v>
      </c>
      <c r="I1065" s="177"/>
    </row>
    <row r="1066" spans="7:9">
      <c r="G1066" s="177" t="s">
        <v>1110</v>
      </c>
      <c r="H1066" s="177" t="s">
        <v>1005</v>
      </c>
      <c r="I1066" s="177"/>
    </row>
    <row r="1067" spans="7:9">
      <c r="G1067" s="177" t="s">
        <v>1111</v>
      </c>
      <c r="H1067" s="177" t="s">
        <v>1078</v>
      </c>
      <c r="I1067" s="177"/>
    </row>
    <row r="1068" spans="7:9">
      <c r="G1068" s="177" t="s">
        <v>1112</v>
      </c>
      <c r="H1068" s="177" t="s">
        <v>1113</v>
      </c>
      <c r="I1068" s="177"/>
    </row>
    <row r="1069" spans="7:9">
      <c r="G1069" s="177" t="s">
        <v>1114</v>
      </c>
      <c r="H1069" s="177" t="s">
        <v>1115</v>
      </c>
      <c r="I1069" s="177"/>
    </row>
    <row r="1070" spans="7:9">
      <c r="G1070" s="177" t="s">
        <v>490</v>
      </c>
      <c r="H1070" s="177" t="s">
        <v>1116</v>
      </c>
      <c r="I1070" s="177"/>
    </row>
    <row r="1071" spans="7:9">
      <c r="G1071" s="177" t="s">
        <v>1117</v>
      </c>
      <c r="H1071" s="177"/>
      <c r="I1071" s="177"/>
    </row>
    <row r="1072" spans="7:9">
      <c r="G1072" s="177" t="s">
        <v>1118</v>
      </c>
      <c r="H1072" s="177"/>
      <c r="I1072" s="177"/>
    </row>
    <row r="1073" spans="7:9">
      <c r="G1073" s="177" t="e" cm="1">
        <f t="array" ref="G1073">BaseBonus</f>
        <v>#NAME?</v>
      </c>
      <c r="H1073" s="177"/>
      <c r="I1073" s="177"/>
    </row>
    <row r="1074" spans="7:9">
      <c r="G1074" s="177" t="s">
        <v>1119</v>
      </c>
      <c r="H1074" s="177"/>
      <c r="I1074" s="177"/>
    </row>
    <row r="1075" spans="7:9">
      <c r="G1075" s="177" t="s">
        <v>1120</v>
      </c>
      <c r="H1075" s="177"/>
      <c r="I1075" s="177"/>
    </row>
    <row r="1076" spans="7:9">
      <c r="G1076" s="177" t="s">
        <v>1121</v>
      </c>
      <c r="H1076" s="177"/>
      <c r="I1076" s="177"/>
    </row>
    <row r="1077" spans="7:9">
      <c r="G1077" s="177" t="s">
        <v>1122</v>
      </c>
      <c r="H1077" s="177"/>
      <c r="I1077" s="177"/>
    </row>
    <row r="1078" spans="7:9">
      <c r="G1078" s="177" t="s">
        <v>1123</v>
      </c>
      <c r="H1078" s="177"/>
      <c r="I1078" s="177"/>
    </row>
    <row r="1079" spans="7:9">
      <c r="G1079" s="177" t="s">
        <v>1124</v>
      </c>
      <c r="H1079" s="177"/>
      <c r="I1079" s="177"/>
    </row>
    <row r="1080" spans="7:9">
      <c r="G1080" s="177" t="s">
        <v>209</v>
      </c>
      <c r="H1080" s="177" t="s">
        <v>1125</v>
      </c>
      <c r="I1080" s="177" t="s">
        <v>1126</v>
      </c>
    </row>
    <row r="1081" spans="7:9">
      <c r="G1081" s="177" t="s">
        <v>864</v>
      </c>
      <c r="H1081" s="177" t="s">
        <v>426</v>
      </c>
      <c r="I1081" s="177" t="s">
        <v>1127</v>
      </c>
    </row>
    <row r="1082" spans="7:9">
      <c r="G1082" s="177" t="s">
        <v>865</v>
      </c>
      <c r="H1082" s="177" t="s">
        <v>879</v>
      </c>
      <c r="I1082" s="177" t="s">
        <v>1128</v>
      </c>
    </row>
    <row r="1083" spans="7:9">
      <c r="G1083" s="177" t="s">
        <v>866</v>
      </c>
      <c r="H1083" s="177" t="s">
        <v>426</v>
      </c>
      <c r="I1083" s="177" t="s">
        <v>1129</v>
      </c>
    </row>
    <row r="1084" spans="7:9">
      <c r="G1084" s="177" t="s">
        <v>867</v>
      </c>
      <c r="H1084" s="177" t="s">
        <v>98</v>
      </c>
      <c r="I1084" s="177" t="s">
        <v>1130</v>
      </c>
    </row>
    <row r="1085" spans="7:9">
      <c r="G1085" s="177" t="s">
        <v>1131</v>
      </c>
      <c r="H1085" s="177"/>
      <c r="I1085" s="177"/>
    </row>
    <row r="1086" spans="7:9">
      <c r="G1086" s="177" t="s">
        <v>376</v>
      </c>
      <c r="H1086" s="177"/>
      <c r="I1086" s="177"/>
    </row>
    <row r="1087" spans="7:9">
      <c r="G1087" s="177" t="s">
        <v>1132</v>
      </c>
      <c r="H1087" s="177"/>
      <c r="I1087" s="177"/>
    </row>
    <row r="1088" spans="7:9">
      <c r="G1088" s="177" t="s">
        <v>1133</v>
      </c>
      <c r="H1088" s="177"/>
      <c r="I1088" s="177"/>
    </row>
    <row r="1089" spans="7:9">
      <c r="G1089" s="177" t="s">
        <v>378</v>
      </c>
      <c r="H1089" s="177"/>
      <c r="I1089" s="177"/>
    </row>
    <row r="1090" spans="7:9">
      <c r="G1090" s="177" t="s">
        <v>379</v>
      </c>
      <c r="H1090" s="177"/>
      <c r="I1090" s="177"/>
    </row>
    <row r="1091" spans="7:9">
      <c r="G1091" s="177" t="s">
        <v>233</v>
      </c>
      <c r="H1091" s="177"/>
      <c r="I1091" s="177"/>
    </row>
    <row r="1092" spans="7:9">
      <c r="G1092" s="177" t="s">
        <v>1134</v>
      </c>
      <c r="H1092" s="177"/>
      <c r="I1092" s="177"/>
    </row>
    <row r="1093" spans="7:9">
      <c r="G1093" s="177" t="s">
        <v>1135</v>
      </c>
      <c r="H1093" s="177"/>
      <c r="I1093" s="177"/>
    </row>
    <row r="1094" spans="7:9">
      <c r="G1094" s="177" t="s">
        <v>1136</v>
      </c>
      <c r="H1094" s="177"/>
      <c r="I1094" s="177"/>
    </row>
    <row r="1095" spans="7:9">
      <c r="G1095" s="177" t="s">
        <v>1137</v>
      </c>
      <c r="H1095" s="177"/>
      <c r="I1095" s="177"/>
    </row>
    <row r="1096" spans="7:9">
      <c r="G1096" s="177" t="s">
        <v>1138</v>
      </c>
      <c r="H1096" s="177"/>
      <c r="I1096" s="177"/>
    </row>
    <row r="1097" spans="7:9">
      <c r="G1097" s="177" t="s">
        <v>1139</v>
      </c>
      <c r="H1097" s="177"/>
      <c r="I1097" s="177"/>
    </row>
    <row r="1098" spans="7:9">
      <c r="G1098" s="177" t="s">
        <v>396</v>
      </c>
      <c r="H1098" s="177"/>
      <c r="I1098" s="177"/>
    </row>
    <row r="1099" spans="7:9">
      <c r="G1099" s="177" t="s">
        <v>1030</v>
      </c>
      <c r="H1099" s="177" t="s">
        <v>1140</v>
      </c>
      <c r="I1099" s="177"/>
    </row>
    <row r="1100" spans="7:9">
      <c r="G1100" s="177" t="s">
        <v>1141</v>
      </c>
      <c r="H1100" s="177" t="s">
        <v>1142</v>
      </c>
      <c r="I1100" s="177"/>
    </row>
    <row r="1101" spans="7:9">
      <c r="G1101" s="177" t="s">
        <v>1143</v>
      </c>
      <c r="H1101" s="177" t="s">
        <v>1144</v>
      </c>
      <c r="I1101" s="177"/>
    </row>
    <row r="1102" spans="7:9">
      <c r="G1102" s="177" t="s">
        <v>1145</v>
      </c>
      <c r="H1102" s="177" t="s">
        <v>1146</v>
      </c>
      <c r="I1102" s="177"/>
    </row>
    <row r="1103" spans="7:9">
      <c r="G1103" s="177" t="s">
        <v>1147</v>
      </c>
      <c r="H1103" s="177" t="s">
        <v>1148</v>
      </c>
      <c r="I1103" s="177"/>
    </row>
    <row r="1104" spans="7:9">
      <c r="G1104" s="177" t="s">
        <v>1149</v>
      </c>
      <c r="H1104" s="177"/>
      <c r="I1104" s="177"/>
    </row>
    <row r="1105" spans="7:9">
      <c r="G1105" s="177" t="s">
        <v>422</v>
      </c>
      <c r="H1105" s="177" t="s">
        <v>1150</v>
      </c>
      <c r="I1105" s="177"/>
    </row>
    <row r="1106" spans="7:9">
      <c r="G1106" s="177" t="s">
        <v>424</v>
      </c>
      <c r="H1106" s="177" t="s">
        <v>1151</v>
      </c>
      <c r="I1106" s="177"/>
    </row>
    <row r="1107" spans="7:9">
      <c r="G1107" s="177" t="s">
        <v>426</v>
      </c>
      <c r="H1107" s="177" t="s">
        <v>1152</v>
      </c>
      <c r="I1107" s="177"/>
    </row>
    <row r="1108" spans="7:9">
      <c r="G1108" s="177" t="s">
        <v>98</v>
      </c>
      <c r="H1108" s="177" t="s">
        <v>1153</v>
      </c>
      <c r="I1108" s="177"/>
    </row>
    <row r="1109" spans="7:9">
      <c r="G1109" s="177" t="s">
        <v>429</v>
      </c>
      <c r="H1109" s="177" t="s">
        <v>1154</v>
      </c>
      <c r="I1109" s="177"/>
    </row>
    <row r="1110" spans="7:9">
      <c r="G1110" s="177" t="s">
        <v>431</v>
      </c>
      <c r="H1110" s="177" t="s">
        <v>1155</v>
      </c>
      <c r="I1110" s="177"/>
    </row>
    <row r="1111" spans="7:9">
      <c r="G1111" s="177" t="s">
        <v>1156</v>
      </c>
      <c r="H1111" s="177"/>
      <c r="I1111" s="177"/>
    </row>
    <row r="1112" spans="7:9">
      <c r="G1112" s="177" t="s">
        <v>1157</v>
      </c>
      <c r="H1112" s="177" t="s">
        <v>396</v>
      </c>
      <c r="I1112" s="177"/>
    </row>
    <row r="1113" spans="7:9">
      <c r="G1113" s="177" t="s">
        <v>1158</v>
      </c>
      <c r="H1113" s="177" t="s">
        <v>1159</v>
      </c>
      <c r="I1113" s="177"/>
    </row>
    <row r="1114" spans="7:9">
      <c r="G1114" s="177" t="s">
        <v>1160</v>
      </c>
      <c r="H1114" s="177" t="s">
        <v>1161</v>
      </c>
      <c r="I1114" s="177"/>
    </row>
    <row r="1115" spans="7:9">
      <c r="G1115" s="177" t="s">
        <v>1162</v>
      </c>
      <c r="H1115" s="177" t="s">
        <v>1163</v>
      </c>
      <c r="I1115" s="177"/>
    </row>
    <row r="1116" spans="7:9">
      <c r="G1116" s="177" t="s">
        <v>1164</v>
      </c>
      <c r="H1116" s="177" t="s">
        <v>1165</v>
      </c>
      <c r="I1116" s="177"/>
    </row>
    <row r="1117" spans="7:9">
      <c r="G1117" s="177" t="s">
        <v>1166</v>
      </c>
      <c r="H1117" s="177" t="s">
        <v>1167</v>
      </c>
      <c r="I1117" s="177"/>
    </row>
    <row r="1118" spans="7:9">
      <c r="G1118" s="177" t="s">
        <v>1168</v>
      </c>
      <c r="H1118" s="177"/>
      <c r="I1118" s="177"/>
    </row>
    <row r="1119" spans="7:9">
      <c r="G1119" s="177" t="s">
        <v>981</v>
      </c>
      <c r="H1119" s="177"/>
      <c r="I1119" s="177"/>
    </row>
    <row r="1120" spans="7:9">
      <c r="G1120" s="177" t="s">
        <v>1169</v>
      </c>
      <c r="H1120" s="177"/>
      <c r="I1120" s="177"/>
    </row>
    <row r="1121" spans="7:9">
      <c r="G1121" s="180">
        <v>0.3</v>
      </c>
      <c r="H1121" s="177"/>
      <c r="I1121" s="177"/>
    </row>
    <row r="1122" spans="7:9">
      <c r="G1122" s="177" t="s">
        <v>1170</v>
      </c>
      <c r="H1122" s="177"/>
      <c r="I1122" s="177"/>
    </row>
    <row r="1123" spans="7:9">
      <c r="G1123" s="177" t="s">
        <v>1171</v>
      </c>
      <c r="H1123" s="177"/>
      <c r="I1123" s="177"/>
    </row>
    <row r="1124" spans="7:9">
      <c r="G1124" s="177" t="s">
        <v>1172</v>
      </c>
      <c r="H1124" s="177"/>
      <c r="I1124" s="177"/>
    </row>
    <row r="1125" spans="7:9">
      <c r="G1125" s="180">
        <v>0.1</v>
      </c>
      <c r="H1125" s="177"/>
      <c r="I1125" s="177"/>
    </row>
    <row r="1126" spans="7:9" ht="13.5">
      <c r="G1126"/>
      <c r="H1126"/>
      <c r="I1126"/>
    </row>
    <row r="1127" spans="7:9" ht="13.5">
      <c r="G1127"/>
      <c r="H1127"/>
      <c r="I1127"/>
    </row>
    <row r="1128" spans="7:9" ht="13.5">
      <c r="G1128"/>
      <c r="H1128"/>
      <c r="I1128"/>
    </row>
    <row r="1129" spans="7:9" ht="13.5">
      <c r="G1129"/>
      <c r="H1129"/>
      <c r="I1129"/>
    </row>
    <row r="1130" spans="7:9" ht="13.5">
      <c r="G1130"/>
      <c r="H1130"/>
      <c r="I1130"/>
    </row>
    <row r="1131" spans="7:9">
      <c r="G1131" s="176" t="s">
        <v>1173</v>
      </c>
      <c r="H1131" s="176"/>
      <c r="I1131" s="176"/>
    </row>
    <row r="1132" spans="7:9">
      <c r="G1132" s="176"/>
      <c r="H1132" s="176"/>
      <c r="I1132" s="176"/>
    </row>
    <row r="1133" spans="7:9">
      <c r="G1133" s="176" t="s">
        <v>1174</v>
      </c>
      <c r="H1133" s="176"/>
      <c r="I1133" s="176"/>
    </row>
    <row r="1134" spans="7:9">
      <c r="G1134" s="176"/>
      <c r="H1134" s="176"/>
      <c r="I1134" s="176"/>
    </row>
    <row r="1135" spans="7:9">
      <c r="G1135" s="176" t="s">
        <v>1175</v>
      </c>
      <c r="H1135" s="176"/>
      <c r="I1135" s="176"/>
    </row>
    <row r="1136" spans="7:9">
      <c r="G1136" s="176" t="s">
        <v>1176</v>
      </c>
      <c r="H1136" s="176"/>
      <c r="I1136" s="176"/>
    </row>
    <row r="1137" spans="7:9">
      <c r="G1137" s="176" t="s">
        <v>1177</v>
      </c>
      <c r="H1137" s="176"/>
      <c r="I1137" s="176"/>
    </row>
    <row r="1138" spans="7:9">
      <c r="G1138" s="176" t="s">
        <v>1169</v>
      </c>
      <c r="H1138" s="176"/>
      <c r="I1138" s="176"/>
    </row>
    <row r="1139" spans="7:9">
      <c r="G1139" s="176" t="s">
        <v>1178</v>
      </c>
      <c r="H1139" s="176"/>
      <c r="I1139" s="176"/>
    </row>
    <row r="1140" spans="7:9">
      <c r="G1140" s="176" t="s">
        <v>1179</v>
      </c>
      <c r="H1140" s="176"/>
      <c r="I1140" s="176"/>
    </row>
    <row r="1141" spans="7:9">
      <c r="G1141" s="176" t="s">
        <v>1170</v>
      </c>
      <c r="H1141" s="176"/>
      <c r="I1141" s="176"/>
    </row>
    <row r="1142" spans="7:9">
      <c r="G1142" s="176" t="s">
        <v>1177</v>
      </c>
      <c r="H1142" s="176"/>
      <c r="I1142" s="176"/>
    </row>
    <row r="1143" spans="7:9">
      <c r="G1143" s="176" t="s">
        <v>1134</v>
      </c>
      <c r="H1143" s="176"/>
      <c r="I1143" s="176"/>
    </row>
    <row r="1144" spans="7:9">
      <c r="G1144" s="176" t="s">
        <v>1180</v>
      </c>
      <c r="H1144" s="176"/>
      <c r="I1144" s="176"/>
    </row>
    <row r="1145" spans="7:9">
      <c r="G1145" s="176" t="s">
        <v>1179</v>
      </c>
      <c r="H1145" s="176"/>
      <c r="I1145" s="176"/>
    </row>
    <row r="1146" spans="7:9">
      <c r="G1146" s="176" t="s">
        <v>1170</v>
      </c>
      <c r="H1146" s="176"/>
      <c r="I1146" s="176"/>
    </row>
    <row r="1147" spans="7:9">
      <c r="G1147" s="176" t="s">
        <v>1177</v>
      </c>
      <c r="H1147" s="176"/>
      <c r="I1147" s="176"/>
    </row>
    <row r="1148" spans="7:9">
      <c r="G1148" s="176" t="s">
        <v>1171</v>
      </c>
      <c r="H1148" s="176"/>
      <c r="I1148" s="176"/>
    </row>
    <row r="1149" spans="7:9">
      <c r="G1149" s="176" t="s">
        <v>1181</v>
      </c>
      <c r="H1149" s="176"/>
      <c r="I1149" s="176"/>
    </row>
    <row r="1150" spans="7:9">
      <c r="G1150" s="176" t="s">
        <v>1179</v>
      </c>
      <c r="H1150" s="176"/>
      <c r="I1150" s="176"/>
    </row>
    <row r="1151" spans="7:9">
      <c r="G1151" s="176" t="s">
        <v>1170</v>
      </c>
      <c r="H1151" s="176"/>
      <c r="I1151" s="176"/>
    </row>
    <row r="1152" spans="7:9">
      <c r="G1152" s="176" t="s">
        <v>1177</v>
      </c>
      <c r="H1152" s="176"/>
      <c r="I1152" s="176"/>
    </row>
    <row r="1153" spans="7:9">
      <c r="G1153" s="176" t="s">
        <v>1182</v>
      </c>
      <c r="H1153" s="176"/>
      <c r="I1153" s="176"/>
    </row>
    <row r="1154" spans="7:9">
      <c r="G1154" s="176" t="s">
        <v>1183</v>
      </c>
      <c r="H1154" s="176"/>
      <c r="I1154" s="176"/>
    </row>
    <row r="1155" spans="7:9">
      <c r="G1155" s="176" t="s">
        <v>1179</v>
      </c>
      <c r="H1155" s="176"/>
      <c r="I1155" s="176"/>
    </row>
    <row r="1156" spans="7:9">
      <c r="G1156" s="176"/>
      <c r="H1156" s="176"/>
      <c r="I1156" s="176"/>
    </row>
    <row r="1157" spans="7:9">
      <c r="G1157" s="176"/>
      <c r="H1157" s="176"/>
      <c r="I1157" s="176"/>
    </row>
    <row r="1158" spans="7:9">
      <c r="G1158" s="176"/>
      <c r="H1158" s="176"/>
      <c r="I1158" s="176"/>
    </row>
    <row r="1159" spans="7:9">
      <c r="G1159" s="176" t="s">
        <v>1184</v>
      </c>
      <c r="H1159" s="176"/>
      <c r="I1159" s="176"/>
    </row>
    <row r="1160" spans="7:9">
      <c r="G1160" s="176"/>
      <c r="H1160" s="176"/>
      <c r="I1160" s="176"/>
    </row>
    <row r="1161" spans="7:9">
      <c r="G1161" s="176" t="s">
        <v>262</v>
      </c>
      <c r="H1161" s="176" t="s">
        <v>263</v>
      </c>
      <c r="I1161" s="176"/>
    </row>
    <row r="1162" spans="7:9">
      <c r="G1162" s="176" t="s">
        <v>1005</v>
      </c>
      <c r="H1162" s="178">
        <v>0.3</v>
      </c>
      <c r="I1162" s="176"/>
    </row>
    <row r="1163" spans="7:9">
      <c r="G1163" s="176" t="s">
        <v>1078</v>
      </c>
      <c r="H1163" s="178">
        <v>0.3</v>
      </c>
      <c r="I1163" s="176"/>
    </row>
    <row r="1164" spans="7:9">
      <c r="G1164" s="176" t="s">
        <v>486</v>
      </c>
      <c r="H1164" s="178">
        <v>0.3</v>
      </c>
      <c r="I1164" s="176"/>
    </row>
    <row r="1165" spans="7:9">
      <c r="G1165" s="176" t="s">
        <v>1185</v>
      </c>
      <c r="H1165" s="178">
        <v>0.1</v>
      </c>
      <c r="I1165" s="176"/>
    </row>
    <row r="1166" spans="7:9">
      <c r="G1166" s="176"/>
      <c r="H1166" s="176"/>
      <c r="I1166" s="176"/>
    </row>
    <row r="1167" spans="7:9">
      <c r="G1167" s="176"/>
      <c r="H1167" s="176"/>
      <c r="I1167" s="176"/>
    </row>
    <row r="1168" spans="7:9">
      <c r="G1168" s="176" t="s">
        <v>1186</v>
      </c>
      <c r="H1168" s="176"/>
      <c r="I1168" s="176"/>
    </row>
    <row r="1169" spans="7:9">
      <c r="G1169" s="176"/>
      <c r="H1169" s="176"/>
      <c r="I1169" s="176"/>
    </row>
    <row r="1170" spans="7:9">
      <c r="G1170" s="176" t="s">
        <v>1187</v>
      </c>
      <c r="H1170" s="176"/>
      <c r="I1170" s="176"/>
    </row>
    <row r="1171" spans="7:9">
      <c r="G1171" s="176"/>
      <c r="H1171" s="176"/>
      <c r="I1171" s="176"/>
    </row>
    <row r="1172" spans="7:9">
      <c r="G1172" s="176" t="s">
        <v>1188</v>
      </c>
      <c r="H1172" s="176"/>
      <c r="I1172" s="176"/>
    </row>
    <row r="1173" spans="7:9">
      <c r="G1173" s="176"/>
      <c r="H1173" s="176"/>
      <c r="I1173" s="176"/>
    </row>
    <row r="1174" spans="7:9">
      <c r="G1174" s="176"/>
      <c r="H1174" s="176"/>
      <c r="I1174" s="176"/>
    </row>
    <row r="1175" spans="7:9">
      <c r="G1175" s="176"/>
      <c r="H1175" s="176"/>
      <c r="I1175" s="176"/>
    </row>
    <row r="1176" spans="7:9">
      <c r="G1176" s="176" t="s">
        <v>1189</v>
      </c>
      <c r="H1176" s="176"/>
      <c r="I1176" s="176"/>
    </row>
    <row r="1177" spans="7:9">
      <c r="G1177" s="176"/>
      <c r="H1177" s="176"/>
      <c r="I1177" s="176"/>
    </row>
    <row r="1178" spans="7:9">
      <c r="G1178" s="176" t="s">
        <v>1190</v>
      </c>
      <c r="H1178" s="176"/>
      <c r="I1178" s="176"/>
    </row>
    <row r="1179" spans="7:9">
      <c r="G1179" s="176"/>
      <c r="H1179" s="176"/>
      <c r="I1179" s="176"/>
    </row>
    <row r="1180" spans="7:9">
      <c r="G1180" s="176" t="s">
        <v>1030</v>
      </c>
      <c r="H1180" s="176" t="s">
        <v>421</v>
      </c>
      <c r="I1180" s="176"/>
    </row>
    <row r="1181" spans="7:9">
      <c r="G1181" s="176" t="s">
        <v>1005</v>
      </c>
      <c r="H1181" s="176">
        <v>90</v>
      </c>
      <c r="I1181" s="176"/>
    </row>
    <row r="1182" spans="7:9">
      <c r="G1182" s="176" t="s">
        <v>1078</v>
      </c>
      <c r="H1182" s="176">
        <v>85</v>
      </c>
      <c r="I1182" s="176"/>
    </row>
    <row r="1183" spans="7:9">
      <c r="G1183" s="176" t="s">
        <v>486</v>
      </c>
      <c r="H1183" s="176">
        <v>95</v>
      </c>
      <c r="I1183" s="176"/>
    </row>
    <row r="1184" spans="7:9">
      <c r="G1184" s="176" t="s">
        <v>774</v>
      </c>
      <c r="H1184" s="176">
        <v>100</v>
      </c>
      <c r="I1184" s="176"/>
    </row>
    <row r="1185" spans="7:9">
      <c r="G1185" s="176"/>
      <c r="H1185" s="176"/>
      <c r="I1185" s="176"/>
    </row>
    <row r="1186" spans="7:9">
      <c r="G1186" s="176"/>
      <c r="H1186" s="176"/>
      <c r="I1186" s="176"/>
    </row>
    <row r="1187" spans="7:9">
      <c r="G1187" s="176" t="s">
        <v>1053</v>
      </c>
      <c r="H1187" s="176"/>
      <c r="I1187" s="176"/>
    </row>
    <row r="1188" spans="7:9">
      <c r="G1188" s="176"/>
      <c r="H1188" s="176"/>
      <c r="I1188" s="176"/>
    </row>
    <row r="1189" spans="7:9">
      <c r="G1189" s="176" t="s">
        <v>1191</v>
      </c>
      <c r="H1189" s="176"/>
      <c r="I1189" s="176"/>
    </row>
    <row r="1190" spans="7:9">
      <c r="G1190" s="176"/>
      <c r="H1190" s="176"/>
      <c r="I1190" s="176"/>
    </row>
    <row r="1191" spans="7:9">
      <c r="G1191" s="176" t="s">
        <v>1192</v>
      </c>
      <c r="H1191" s="176"/>
      <c r="I1191" s="176"/>
    </row>
    <row r="1192" spans="7:9">
      <c r="G1192" s="176"/>
      <c r="H1192" s="176"/>
      <c r="I1192" s="176"/>
    </row>
    <row r="1193" spans="7:9">
      <c r="G1193" s="176"/>
      <c r="H1193" s="176"/>
      <c r="I1193" s="176"/>
    </row>
    <row r="1194" spans="7:9">
      <c r="G1194" s="176"/>
      <c r="H1194" s="176"/>
      <c r="I1194" s="176"/>
    </row>
    <row r="1195" spans="7:9">
      <c r="G1195" s="176" t="s">
        <v>1193</v>
      </c>
      <c r="H1195" s="176"/>
      <c r="I1195" s="176"/>
    </row>
    <row r="1196" spans="7:9">
      <c r="G1196" s="176"/>
      <c r="H1196" s="176"/>
      <c r="I1196" s="176"/>
    </row>
    <row r="1197" spans="7:9">
      <c r="G1197" s="176" t="s">
        <v>1194</v>
      </c>
      <c r="H1197" s="176"/>
      <c r="I1197" s="176"/>
    </row>
    <row r="1198" spans="7:9">
      <c r="G1198" s="176"/>
      <c r="H1198" s="176"/>
      <c r="I1198" s="176"/>
    </row>
    <row r="1199" spans="7:9">
      <c r="G1199" s="176" t="e">
        <f>(B5*0.3)+(C5*0.3)+(D5*0.3)+(E5*0.1)</f>
        <v>#VALUE!</v>
      </c>
      <c r="H1199" s="176"/>
      <c r="I1199" s="176"/>
    </row>
    <row r="1200" spans="7:9">
      <c r="G1200" s="176"/>
      <c r="H1200" s="176"/>
      <c r="I1200" s="176"/>
    </row>
    <row r="1201" spans="7:9">
      <c r="G1201" s="176"/>
      <c r="H1201" s="176"/>
      <c r="I1201" s="176"/>
    </row>
    <row r="1202" spans="7:9">
      <c r="G1202" s="176"/>
      <c r="H1202" s="176"/>
      <c r="I1202" s="176"/>
    </row>
    <row r="1203" spans="7:9">
      <c r="G1203" s="176" t="s">
        <v>1195</v>
      </c>
      <c r="H1203" s="176"/>
      <c r="I1203" s="176"/>
    </row>
    <row r="1204" spans="7:9">
      <c r="G1204" s="176"/>
      <c r="H1204" s="176"/>
      <c r="I1204" s="176"/>
    </row>
    <row r="1205" spans="7:9">
      <c r="G1205" s="176" t="s">
        <v>1196</v>
      </c>
      <c r="H1205" s="176"/>
      <c r="I1205" s="176"/>
    </row>
    <row r="1206" spans="7:9">
      <c r="G1206" s="176"/>
      <c r="H1206" s="176"/>
      <c r="I1206" s="176"/>
    </row>
    <row r="1207" spans="7:9">
      <c r="G1207" s="176" t="s">
        <v>1197</v>
      </c>
      <c r="H1207" s="176"/>
      <c r="I1207" s="176"/>
    </row>
    <row r="1208" spans="7:9">
      <c r="G1208" s="176"/>
      <c r="H1208" s="176"/>
      <c r="I1208" s="176"/>
    </row>
    <row r="1209" spans="7:9">
      <c r="G1209" s="176"/>
      <c r="H1209" s="176"/>
      <c r="I1209" s="176"/>
    </row>
    <row r="1210" spans="7:9">
      <c r="G1210" s="176"/>
      <c r="H1210" s="176"/>
      <c r="I1210" s="176"/>
    </row>
    <row r="1211" spans="7:9">
      <c r="G1211" s="176" t="s">
        <v>1198</v>
      </c>
      <c r="H1211" s="176"/>
      <c r="I1211" s="176"/>
    </row>
    <row r="1212" spans="7:9">
      <c r="G1212" s="176"/>
      <c r="H1212" s="176"/>
      <c r="I1212" s="176"/>
    </row>
    <row r="1213" spans="7:9">
      <c r="G1213" s="176" t="s">
        <v>1199</v>
      </c>
      <c r="H1213" s="176"/>
      <c r="I1213" s="176"/>
    </row>
    <row r="1214" spans="7:9">
      <c r="G1214" s="176"/>
      <c r="H1214" s="176"/>
      <c r="I1214" s="176"/>
    </row>
    <row r="1215" spans="7:9">
      <c r="G1215" s="176"/>
      <c r="H1215" s="176"/>
      <c r="I1215" s="176"/>
    </row>
    <row r="1216" spans="7:9">
      <c r="G1216" s="176"/>
      <c r="H1216" s="176"/>
      <c r="I1216" s="176"/>
    </row>
    <row r="1217" spans="7:9">
      <c r="G1217" s="176" t="s">
        <v>1200</v>
      </c>
      <c r="H1217" s="176"/>
      <c r="I1217" s="176"/>
    </row>
    <row r="1218" spans="7:9">
      <c r="G1218" s="176"/>
      <c r="H1218" s="176"/>
      <c r="I1218" s="176"/>
    </row>
    <row r="1219" spans="7:9">
      <c r="G1219" s="176" t="s">
        <v>185</v>
      </c>
      <c r="H1219" s="176" t="s">
        <v>496</v>
      </c>
      <c r="I1219" s="176"/>
    </row>
    <row r="1220" spans="7:9">
      <c r="G1220" s="176">
        <v>100</v>
      </c>
      <c r="H1220" s="176">
        <v>120</v>
      </c>
      <c r="I1220" s="176"/>
    </row>
    <row r="1221" spans="7:9">
      <c r="G1221" s="176"/>
      <c r="H1221" s="176"/>
      <c r="I1221" s="176"/>
    </row>
    <row r="1222" spans="7:9">
      <c r="G1222" s="176" t="s">
        <v>1201</v>
      </c>
      <c r="H1222" s="176"/>
      <c r="I1222" s="176"/>
    </row>
    <row r="1223" spans="7:9">
      <c r="G1223" s="176"/>
      <c r="H1223" s="176"/>
      <c r="I1223" s="176"/>
    </row>
    <row r="1224" spans="7:9">
      <c r="G1224" s="176"/>
      <c r="H1224" s="176"/>
      <c r="I1224" s="176"/>
    </row>
    <row r="1225" spans="7:9">
      <c r="G1225" s="176"/>
      <c r="H1225" s="176"/>
      <c r="I1225" s="176"/>
    </row>
    <row r="1226" spans="7:9">
      <c r="G1226" s="176" t="s">
        <v>1202</v>
      </c>
      <c r="H1226" s="176"/>
      <c r="I1226" s="176"/>
    </row>
    <row r="1227" spans="7:9">
      <c r="G1227" s="176"/>
      <c r="H1227" s="176"/>
      <c r="I1227" s="176"/>
    </row>
    <row r="1228" spans="7:9">
      <c r="G1228" s="176" t="e" cm="1">
        <f t="array" ref="G1228">Actual/Target*100</f>
        <v>#NAME?</v>
      </c>
      <c r="H1228" s="176"/>
      <c r="I1228" s="176"/>
    </row>
    <row r="1229" spans="7:9">
      <c r="G1229" s="176"/>
      <c r="H1229" s="176"/>
      <c r="I1229" s="176"/>
    </row>
    <row r="1230" spans="7:9">
      <c r="G1230" s="176"/>
      <c r="H1230" s="176"/>
      <c r="I1230" s="176"/>
    </row>
    <row r="1231" spans="7:9">
      <c r="G1231" s="176"/>
      <c r="H1231" s="176"/>
      <c r="I1231" s="176"/>
    </row>
    <row r="1232" spans="7:9">
      <c r="G1232" s="176" t="s">
        <v>1203</v>
      </c>
      <c r="H1232" s="176"/>
      <c r="I1232" s="176"/>
    </row>
    <row r="1233" spans="7:9">
      <c r="G1233" s="176"/>
      <c r="H1233" s="176"/>
      <c r="I1233" s="176"/>
    </row>
    <row r="1234" spans="7:9">
      <c r="G1234" s="176" t="s">
        <v>1204</v>
      </c>
      <c r="H1234" s="176"/>
      <c r="I1234" s="176"/>
    </row>
    <row r="1235" spans="7:9">
      <c r="G1235" s="176"/>
      <c r="H1235" s="176"/>
      <c r="I1235" s="176"/>
    </row>
    <row r="1236" spans="7:9">
      <c r="G1236" s="176"/>
      <c r="H1236" s="176"/>
      <c r="I1236" s="176"/>
    </row>
    <row r="1237" spans="7:9">
      <c r="G1237" s="176"/>
      <c r="H1237" s="176"/>
      <c r="I1237" s="176"/>
    </row>
    <row r="1238" spans="7:9">
      <c r="G1238" s="176" t="s">
        <v>786</v>
      </c>
      <c r="H1238" s="176"/>
      <c r="I1238" s="176"/>
    </row>
    <row r="1239" spans="7:9">
      <c r="G1239" s="176"/>
      <c r="H1239" s="176"/>
      <c r="I1239" s="176"/>
    </row>
    <row r="1240" spans="7:9">
      <c r="G1240" s="176" t="s">
        <v>497</v>
      </c>
      <c r="H1240" s="176" t="s">
        <v>1205</v>
      </c>
      <c r="I1240" s="176"/>
    </row>
    <row r="1241" spans="7:9">
      <c r="G1241" s="178">
        <v>1.5</v>
      </c>
      <c r="H1241" s="176" t="s">
        <v>1206</v>
      </c>
      <c r="I1241" s="176"/>
    </row>
    <row r="1242" spans="7:9">
      <c r="G1242" s="176" t="s">
        <v>1207</v>
      </c>
      <c r="H1242" s="176" t="s">
        <v>1208</v>
      </c>
      <c r="I1242" s="176"/>
    </row>
    <row r="1243" spans="7:9">
      <c r="G1243" s="176"/>
      <c r="H1243" s="176"/>
      <c r="I1243" s="176"/>
    </row>
    <row r="1244" spans="7:9">
      <c r="G1244" s="176"/>
      <c r="H1244" s="176"/>
      <c r="I1244" s="176"/>
    </row>
    <row r="1245" spans="7:9">
      <c r="G1245" s="176" t="s">
        <v>1202</v>
      </c>
      <c r="H1245" s="176"/>
      <c r="I1245" s="176"/>
    </row>
    <row r="1246" spans="7:9">
      <c r="G1246" s="176"/>
      <c r="H1246" s="176"/>
      <c r="I1246" s="176"/>
    </row>
    <row r="1247" spans="7:9">
      <c r="G1247" s="176" t="e" cm="1">
        <f t="array" ref="G1247">MIN(Actual/Target*100,150)</f>
        <v>#NAME?</v>
      </c>
      <c r="H1247" s="176"/>
      <c r="I1247" s="176"/>
    </row>
    <row r="1248" spans="7:9">
      <c r="G1248" s="176"/>
      <c r="H1248" s="176"/>
      <c r="I1248" s="176"/>
    </row>
    <row r="1249" spans="7:9">
      <c r="G1249" s="176"/>
      <c r="H1249" s="176"/>
      <c r="I1249" s="176"/>
    </row>
    <row r="1250" spans="7:9">
      <c r="G1250" s="176"/>
      <c r="H1250" s="176"/>
      <c r="I1250" s="176"/>
    </row>
    <row r="1251" spans="7:9">
      <c r="G1251" s="176" t="s">
        <v>1209</v>
      </c>
      <c r="H1251" s="176"/>
      <c r="I1251" s="176"/>
    </row>
    <row r="1252" spans="7:9">
      <c r="G1252" s="177"/>
      <c r="H1252" s="177"/>
      <c r="I1252" s="177"/>
    </row>
    <row r="1253" spans="7:9">
      <c r="G1253" s="177" t="s">
        <v>1210</v>
      </c>
      <c r="H1253" s="177"/>
      <c r="I1253" s="177"/>
    </row>
    <row r="1254" spans="7:9">
      <c r="G1254" s="177"/>
      <c r="H1254" s="177"/>
      <c r="I1254" s="177"/>
    </row>
    <row r="1255" spans="7:9">
      <c r="G1255" s="177"/>
      <c r="H1255" s="177"/>
      <c r="I1255" s="177"/>
    </row>
    <row r="1256" spans="7:9">
      <c r="G1256" s="177"/>
      <c r="H1256" s="177"/>
      <c r="I1256" s="177"/>
    </row>
    <row r="1257" spans="7:9">
      <c r="G1257" s="177" t="s">
        <v>1211</v>
      </c>
      <c r="H1257" s="177"/>
      <c r="I1257" s="177"/>
    </row>
    <row r="1258" spans="7:9">
      <c r="G1258" s="177"/>
      <c r="H1258" s="177"/>
      <c r="I1258" s="177"/>
    </row>
    <row r="1259" spans="7:9">
      <c r="G1259" s="177" t="s">
        <v>1212</v>
      </c>
      <c r="H1259" s="177"/>
      <c r="I1259" s="177"/>
    </row>
    <row r="1260" spans="7:9">
      <c r="G1260" s="177"/>
      <c r="H1260" s="177"/>
      <c r="I1260" s="177"/>
    </row>
    <row r="1261" spans="7:9">
      <c r="G1261" s="177"/>
      <c r="H1261" s="177"/>
      <c r="I1261" s="177"/>
    </row>
    <row r="1262" spans="7:9">
      <c r="G1262" s="177"/>
      <c r="H1262" s="177"/>
      <c r="I1262" s="177"/>
    </row>
    <row r="1263" spans="7:9">
      <c r="G1263" s="177" t="s">
        <v>1200</v>
      </c>
      <c r="H1263" s="177"/>
      <c r="I1263" s="177"/>
    </row>
    <row r="1264" spans="7:9">
      <c r="G1264" s="177"/>
      <c r="H1264" s="177"/>
      <c r="I1264" s="177"/>
    </row>
    <row r="1265" spans="7:9">
      <c r="G1265" s="177" t="s">
        <v>1213</v>
      </c>
      <c r="H1265" s="177" t="s">
        <v>1214</v>
      </c>
      <c r="I1265" s="177"/>
    </row>
    <row r="1266" spans="7:9">
      <c r="G1266" s="180">
        <v>0.01</v>
      </c>
      <c r="H1266" s="181">
        <v>5.0000000000000001E-3</v>
      </c>
      <c r="I1266" s="177"/>
    </row>
    <row r="1267" spans="7:9">
      <c r="G1267" s="177"/>
      <c r="H1267" s="177"/>
      <c r="I1267" s="177"/>
    </row>
    <row r="1268" spans="7:9">
      <c r="G1268" s="177" t="s">
        <v>1215</v>
      </c>
      <c r="H1268" s="177"/>
      <c r="I1268" s="177"/>
    </row>
    <row r="1269" spans="7:9">
      <c r="G1269" s="177"/>
      <c r="H1269" s="177"/>
      <c r="I1269" s="177"/>
    </row>
    <row r="1270" spans="7:9">
      <c r="G1270" s="177"/>
      <c r="H1270" s="177"/>
      <c r="I1270" s="177"/>
    </row>
    <row r="1271" spans="7:9">
      <c r="G1271" s="177"/>
      <c r="H1271" s="177"/>
      <c r="I1271" s="177"/>
    </row>
    <row r="1272" spans="7:9">
      <c r="G1272" s="177" t="s">
        <v>1202</v>
      </c>
      <c r="H1272" s="177"/>
      <c r="I1272" s="177"/>
    </row>
    <row r="1273" spans="7:9">
      <c r="G1273" s="177"/>
      <c r="H1273" s="177"/>
      <c r="I1273" s="177"/>
    </row>
    <row r="1274" spans="7:9">
      <c r="G1274" s="177" t="e" cm="1">
        <f t="array" ref="G1274">MIN(Target/Actual*100,150)</f>
        <v>#NAME?</v>
      </c>
      <c r="H1274" s="177"/>
      <c r="I1274" s="177"/>
    </row>
    <row r="1275" spans="7:9">
      <c r="G1275" s="177"/>
      <c r="H1275" s="177"/>
      <c r="I1275" s="177"/>
    </row>
    <row r="1276" spans="7:9">
      <c r="G1276" s="177"/>
      <c r="H1276" s="177"/>
      <c r="I1276" s="177"/>
    </row>
    <row r="1277" spans="7:9">
      <c r="G1277" s="177"/>
      <c r="H1277" s="177"/>
      <c r="I1277" s="177"/>
    </row>
    <row r="1278" spans="7:9">
      <c r="G1278" s="177" t="s">
        <v>1216</v>
      </c>
      <c r="H1278" s="177"/>
      <c r="I1278" s="177"/>
    </row>
    <row r="1279" spans="7:9">
      <c r="G1279" s="177"/>
      <c r="H1279" s="177"/>
      <c r="I1279" s="177"/>
    </row>
    <row r="1280" spans="7:9">
      <c r="G1280" s="177" t="s">
        <v>1217</v>
      </c>
      <c r="H1280" s="177"/>
      <c r="I1280" s="177"/>
    </row>
    <row r="1281" spans="7:9">
      <c r="G1281" s="177"/>
      <c r="H1281" s="177"/>
      <c r="I1281" s="177"/>
    </row>
    <row r="1282" spans="7:9">
      <c r="G1282" s="177" t="s">
        <v>1218</v>
      </c>
      <c r="H1282" s="177"/>
      <c r="I1282" s="177"/>
    </row>
    <row r="1283" spans="7:9">
      <c r="G1283" s="177"/>
      <c r="H1283" s="177"/>
      <c r="I1283" s="177"/>
    </row>
    <row r="1284" spans="7:9">
      <c r="G1284" s="177"/>
      <c r="H1284" s="177"/>
      <c r="I1284" s="177"/>
    </row>
    <row r="1285" spans="7:9">
      <c r="G1285" s="177"/>
      <c r="H1285" s="177"/>
      <c r="I1285" s="177"/>
    </row>
    <row r="1286" spans="7:9">
      <c r="G1286" s="177" t="s">
        <v>1200</v>
      </c>
      <c r="H1286" s="177"/>
      <c r="I1286" s="177"/>
    </row>
    <row r="1287" spans="7:9">
      <c r="G1287" s="177"/>
      <c r="H1287" s="177"/>
      <c r="I1287" s="177"/>
    </row>
    <row r="1288" spans="7:9">
      <c r="G1288" s="177" t="s">
        <v>1219</v>
      </c>
      <c r="H1288" s="177" t="s">
        <v>1083</v>
      </c>
      <c r="I1288" s="177"/>
    </row>
    <row r="1289" spans="7:9">
      <c r="G1289" s="177" t="s">
        <v>916</v>
      </c>
      <c r="H1289" s="177" t="s">
        <v>1220</v>
      </c>
      <c r="I1289" s="177"/>
    </row>
    <row r="1290" spans="7:9">
      <c r="G1290" s="177" t="s">
        <v>1221</v>
      </c>
      <c r="H1290" s="177" t="s">
        <v>1222</v>
      </c>
      <c r="I1290" s="177"/>
    </row>
    <row r="1291" spans="7:9">
      <c r="G1291" s="177" t="s">
        <v>1223</v>
      </c>
      <c r="H1291" s="177" t="s">
        <v>1224</v>
      </c>
      <c r="I1291" s="177"/>
    </row>
    <row r="1292" spans="7:9">
      <c r="G1292" s="177" t="s">
        <v>1225</v>
      </c>
      <c r="H1292" s="177" t="s">
        <v>1226</v>
      </c>
      <c r="I1292" s="177"/>
    </row>
    <row r="1293" spans="7:9">
      <c r="G1293" s="177"/>
      <c r="H1293" s="177"/>
      <c r="I1293" s="177"/>
    </row>
    <row r="1294" spans="7:9">
      <c r="G1294" s="177"/>
      <c r="H1294" s="177"/>
      <c r="I1294" s="177"/>
    </row>
    <row r="1295" spans="7:9">
      <c r="G1295" s="177" t="s">
        <v>1227</v>
      </c>
      <c r="H1295" s="177"/>
      <c r="I1295" s="177"/>
    </row>
    <row r="1296" spans="7:9">
      <c r="G1296" s="177"/>
      <c r="H1296" s="177"/>
      <c r="I1296" s="177"/>
    </row>
    <row r="1297" spans="7:9">
      <c r="G1297" s="177" t="e" cm="1">
        <f t="array" ref="G1297">IF(SecurityIncident="Y",MIN(FinalScore,79),FinalScore)</f>
        <v>#NAME?</v>
      </c>
      <c r="H1297" s="177"/>
      <c r="I1297" s="177"/>
    </row>
    <row r="1298" spans="7:9">
      <c r="G1298" s="177"/>
      <c r="H1298" s="177"/>
      <c r="I1298" s="177"/>
    </row>
    <row r="1299" spans="7:9">
      <c r="G1299" s="177"/>
      <c r="H1299" s="177"/>
      <c r="I1299" s="177"/>
    </row>
    <row r="1300" spans="7:9">
      <c r="G1300" s="177"/>
      <c r="H1300" s="177"/>
      <c r="I1300" s="177"/>
    </row>
    <row r="1301" spans="7:9">
      <c r="G1301" s="177" t="s">
        <v>1228</v>
      </c>
      <c r="H1301" s="177"/>
      <c r="I1301" s="177"/>
    </row>
    <row r="1302" spans="7:9">
      <c r="G1302" s="177"/>
      <c r="H1302" s="177"/>
      <c r="I1302" s="177"/>
    </row>
    <row r="1303" spans="7:9">
      <c r="G1303" s="177" t="s">
        <v>1229</v>
      </c>
      <c r="H1303" s="177"/>
      <c r="I1303" s="177"/>
    </row>
    <row r="1304" spans="7:9">
      <c r="G1304" s="177"/>
      <c r="H1304" s="177"/>
      <c r="I1304" s="177"/>
    </row>
    <row r="1305" spans="7:9">
      <c r="G1305" s="177"/>
      <c r="H1305" s="177"/>
      <c r="I1305" s="177"/>
    </row>
    <row r="1306" spans="7:9">
      <c r="G1306" s="177"/>
      <c r="H1306" s="177"/>
      <c r="I1306" s="177"/>
    </row>
    <row r="1307" spans="7:9">
      <c r="G1307" s="177" t="s">
        <v>1200</v>
      </c>
      <c r="H1307" s="177"/>
      <c r="I1307" s="177"/>
    </row>
    <row r="1308" spans="7:9">
      <c r="G1308" s="177"/>
      <c r="H1308" s="177"/>
      <c r="I1308" s="177"/>
    </row>
    <row r="1309" spans="7:9">
      <c r="G1309" s="177" t="s">
        <v>1083</v>
      </c>
      <c r="H1309" s="177" t="s">
        <v>1037</v>
      </c>
      <c r="I1309" s="177"/>
    </row>
    <row r="1310" spans="7:9">
      <c r="G1310" s="177" t="s">
        <v>1086</v>
      </c>
      <c r="H1310" s="177">
        <v>1.1000000000000001</v>
      </c>
      <c r="I1310" s="177"/>
    </row>
    <row r="1311" spans="7:9">
      <c r="G1311" s="177" t="s">
        <v>1230</v>
      </c>
      <c r="H1311" s="177">
        <v>1.2</v>
      </c>
      <c r="I1311" s="177"/>
    </row>
    <row r="1312" spans="7:9">
      <c r="G1312" s="177" t="s">
        <v>1231</v>
      </c>
      <c r="H1312" s="177">
        <v>1.1499999999999999</v>
      </c>
      <c r="I1312" s="177"/>
    </row>
    <row r="1313" spans="7:9">
      <c r="G1313" s="177" t="s">
        <v>1232</v>
      </c>
      <c r="H1313" s="177">
        <v>1.2</v>
      </c>
      <c r="I1313" s="177"/>
    </row>
    <row r="1314" spans="7:9">
      <c r="G1314" s="177"/>
      <c r="H1314" s="177"/>
      <c r="I1314" s="177"/>
    </row>
    <row r="1315" spans="7:9">
      <c r="G1315" s="177"/>
      <c r="H1315" s="177"/>
      <c r="I1315" s="177"/>
    </row>
    <row r="1316" spans="7:9">
      <c r="G1316" s="177" t="s">
        <v>1211</v>
      </c>
      <c r="H1316" s="177"/>
      <c r="I1316" s="177"/>
    </row>
    <row r="1317" spans="7:9">
      <c r="G1317" s="177"/>
      <c r="H1317" s="177"/>
      <c r="I1317" s="177"/>
    </row>
    <row r="1318" spans="7:9">
      <c r="G1318" s="177" t="s">
        <v>1233</v>
      </c>
      <c r="H1318" s="177"/>
      <c r="I1318" s="177"/>
    </row>
    <row r="1319" spans="7:9">
      <c r="G1319" s="177"/>
      <c r="H1319" s="177"/>
      <c r="I1319" s="177"/>
    </row>
    <row r="1320" spans="7:9">
      <c r="G1320" s="177"/>
      <c r="H1320" s="177"/>
      <c r="I1320" s="177"/>
    </row>
    <row r="1321" spans="7:9">
      <c r="G1321" s="177"/>
      <c r="H1321" s="177"/>
      <c r="I1321" s="177"/>
    </row>
    <row r="1322" spans="7:9">
      <c r="G1322" s="177" t="s">
        <v>1234</v>
      </c>
      <c r="H1322" s="177"/>
      <c r="I1322" s="177"/>
    </row>
    <row r="1323" spans="7:9">
      <c r="G1323" s="177"/>
      <c r="H1323" s="177"/>
      <c r="I1323" s="177"/>
    </row>
    <row r="1324" spans="7:9">
      <c r="G1324" s="177" t="s">
        <v>1235</v>
      </c>
      <c r="H1324" s="177"/>
      <c r="I1324" s="177"/>
    </row>
    <row r="1325" spans="7:9">
      <c r="G1325" s="177"/>
      <c r="H1325" s="177"/>
      <c r="I1325" s="177"/>
    </row>
    <row r="1326" spans="7:9">
      <c r="G1326" s="177" t="s">
        <v>1236</v>
      </c>
      <c r="H1326" s="177"/>
      <c r="I1326" s="177"/>
    </row>
    <row r="1327" spans="7:9">
      <c r="G1327" s="177" t="s">
        <v>735</v>
      </c>
      <c r="H1327" s="177"/>
      <c r="I1327" s="177"/>
    </row>
    <row r="1328" spans="7:9">
      <c r="G1328" s="177" t="s">
        <v>1237</v>
      </c>
      <c r="H1328" s="177"/>
      <c r="I1328" s="177"/>
    </row>
    <row r="1329" spans="7:9">
      <c r="G1329" s="177" t="s">
        <v>735</v>
      </c>
      <c r="H1329" s="177"/>
      <c r="I1329" s="177"/>
    </row>
    <row r="1330" spans="7:9">
      <c r="G1330" s="177" t="s">
        <v>1238</v>
      </c>
      <c r="H1330" s="177"/>
      <c r="I1330" s="177"/>
    </row>
    <row r="1331" spans="7:9">
      <c r="G1331" s="177" t="s">
        <v>735</v>
      </c>
      <c r="H1331" s="177"/>
      <c r="I1331" s="177"/>
    </row>
    <row r="1332" spans="7:9">
      <c r="G1332" s="177" t="s">
        <v>1239</v>
      </c>
      <c r="H1332" s="177"/>
      <c r="I1332" s="177"/>
    </row>
    <row r="1333" spans="7:9">
      <c r="G1333" s="177" t="s">
        <v>735</v>
      </c>
      <c r="H1333" s="177"/>
      <c r="I1333" s="177"/>
    </row>
    <row r="1334" spans="7:9">
      <c r="G1334" s="177" t="s">
        <v>486</v>
      </c>
      <c r="H1334" s="177"/>
      <c r="I1334" s="177"/>
    </row>
    <row r="1335" spans="7:9">
      <c r="G1335" s="177"/>
      <c r="H1335" s="177"/>
      <c r="I1335" s="177"/>
    </row>
    <row r="1336" spans="7:9">
      <c r="G1336" s="177"/>
      <c r="H1336" s="177"/>
      <c r="I1336" s="177"/>
    </row>
    <row r="1337" spans="7:9">
      <c r="G1337" s="177"/>
      <c r="H1337" s="177"/>
      <c r="I1337" s="177"/>
    </row>
    <row r="1338" spans="7:9">
      <c r="G1338" s="177" t="s">
        <v>1240</v>
      </c>
      <c r="H1338" s="177"/>
      <c r="I1338" s="177"/>
    </row>
    <row r="1339" spans="7:9">
      <c r="G1339" s="177"/>
      <c r="H1339" s="177"/>
      <c r="I1339" s="177"/>
    </row>
    <row r="1340" spans="7:9">
      <c r="G1340" s="177" t="s">
        <v>1241</v>
      </c>
      <c r="H1340" s="177" t="s">
        <v>209</v>
      </c>
      <c r="I1340" s="177" t="s">
        <v>1242</v>
      </c>
    </row>
    <row r="1341" spans="7:9">
      <c r="G1341" s="177" t="s">
        <v>805</v>
      </c>
      <c r="H1341" s="177" t="s">
        <v>540</v>
      </c>
      <c r="I1341" s="177" t="s">
        <v>538</v>
      </c>
    </row>
    <row r="1342" spans="7:9">
      <c r="G1342" s="177" t="s">
        <v>754</v>
      </c>
      <c r="H1342" s="177" t="s">
        <v>728</v>
      </c>
      <c r="I1342" s="177" t="s">
        <v>277</v>
      </c>
    </row>
    <row r="1343" spans="7:9">
      <c r="G1343" s="177" t="s">
        <v>806</v>
      </c>
      <c r="H1343" s="177" t="s">
        <v>1243</v>
      </c>
      <c r="I1343" s="177" t="s">
        <v>1244</v>
      </c>
    </row>
    <row r="1344" spans="7:9">
      <c r="G1344" s="177" t="s">
        <v>1245</v>
      </c>
      <c r="H1344" s="177" t="s">
        <v>568</v>
      </c>
      <c r="I1344" s="177" t="s">
        <v>1246</v>
      </c>
    </row>
    <row r="1345" spans="7:9">
      <c r="G1345" s="177"/>
      <c r="H1345" s="177"/>
      <c r="I1345" s="177"/>
    </row>
    <row r="1346" spans="7:9">
      <c r="G1346" s="177"/>
      <c r="H1346" s="177"/>
      <c r="I1346" s="177"/>
    </row>
    <row r="1347" spans="7:9">
      <c r="G1347" s="177" t="s">
        <v>1247</v>
      </c>
      <c r="H1347" s="177"/>
      <c r="I1347" s="177"/>
    </row>
    <row r="1348" spans="7:9">
      <c r="G1348" s="177"/>
      <c r="H1348" s="177"/>
      <c r="I1348" s="177"/>
    </row>
    <row r="1349" spans="7:9">
      <c r="G1349" s="177" t="s">
        <v>441</v>
      </c>
      <c r="H1349" s="177" t="s">
        <v>1248</v>
      </c>
      <c r="I1349" s="177"/>
    </row>
    <row r="1350" spans="7:9">
      <c r="G1350" s="177" t="s">
        <v>713</v>
      </c>
      <c r="H1350" s="177" t="s">
        <v>1249</v>
      </c>
      <c r="I1350" s="177"/>
    </row>
    <row r="1351" spans="7:9">
      <c r="G1351" s="177" t="s">
        <v>854</v>
      </c>
      <c r="H1351" s="177" t="s">
        <v>549</v>
      </c>
      <c r="I1351" s="177"/>
    </row>
    <row r="1352" spans="7:9">
      <c r="G1352" s="177" t="s">
        <v>1250</v>
      </c>
      <c r="H1352" s="177" t="s">
        <v>254</v>
      </c>
      <c r="I1352" s="177"/>
    </row>
    <row r="1353" spans="7:9">
      <c r="G1353" s="177" t="s">
        <v>1251</v>
      </c>
      <c r="H1353" s="177" t="s">
        <v>210</v>
      </c>
      <c r="I1353" s="177"/>
    </row>
    <row r="1354" spans="7:9">
      <c r="G1354" s="177"/>
      <c r="H1354" s="177"/>
      <c r="I1354" s="177"/>
    </row>
    <row r="1355" spans="7:9">
      <c r="G1355" s="177"/>
      <c r="H1355" s="177"/>
      <c r="I1355" s="177"/>
    </row>
    <row r="1356" spans="7:9">
      <c r="G1356" s="177" t="s">
        <v>1252</v>
      </c>
      <c r="H1356" s="177"/>
      <c r="I1356" s="177"/>
    </row>
    <row r="1357" spans="7:9">
      <c r="G1357" s="177"/>
      <c r="H1357" s="177"/>
      <c r="I1357" s="177"/>
    </row>
    <row r="1358" spans="7:9">
      <c r="G1358" s="177" t="s">
        <v>421</v>
      </c>
      <c r="H1358" s="177" t="s">
        <v>422</v>
      </c>
      <c r="I1358" s="177"/>
    </row>
    <row r="1359" spans="7:9">
      <c r="G1359" s="177" t="s">
        <v>423</v>
      </c>
      <c r="H1359" s="177" t="s">
        <v>424</v>
      </c>
      <c r="I1359" s="177"/>
    </row>
    <row r="1360" spans="7:9">
      <c r="G1360" s="177" t="s">
        <v>425</v>
      </c>
      <c r="H1360" s="177" t="s">
        <v>426</v>
      </c>
      <c r="I1360" s="177"/>
    </row>
    <row r="1361" spans="7:9">
      <c r="G1361" s="177" t="s">
        <v>427</v>
      </c>
      <c r="H1361" s="177" t="s">
        <v>98</v>
      </c>
      <c r="I1361" s="177"/>
    </row>
    <row r="1362" spans="7:9">
      <c r="G1362" s="177" t="s">
        <v>428</v>
      </c>
      <c r="H1362" s="177" t="s">
        <v>429</v>
      </c>
      <c r="I1362" s="177"/>
    </row>
    <row r="1363" spans="7:9">
      <c r="G1363" s="177" t="s">
        <v>430</v>
      </c>
      <c r="H1363" s="177" t="s">
        <v>431</v>
      </c>
      <c r="I1363" s="177"/>
    </row>
    <row r="1364" spans="7:9">
      <c r="G1364" s="177"/>
      <c r="H1364" s="177"/>
      <c r="I1364" s="177"/>
    </row>
    <row r="1365" spans="7:9">
      <c r="G1365" s="177"/>
      <c r="H1365" s="177"/>
      <c r="I1365" s="177"/>
    </row>
    <row r="1366" spans="7:9">
      <c r="G1366" s="177" t="s">
        <v>1253</v>
      </c>
      <c r="H1366" s="177"/>
      <c r="I1366" s="177"/>
    </row>
    <row r="1367" spans="7:9">
      <c r="G1367" s="177"/>
      <c r="H1367" s="177"/>
      <c r="I1367" s="177"/>
    </row>
    <row r="1368" spans="7:9">
      <c r="G1368" s="177" t="s">
        <v>1254</v>
      </c>
      <c r="H1368" s="177"/>
      <c r="I1368" s="177"/>
    </row>
    <row r="1369" spans="7:9">
      <c r="G1369" s="177"/>
      <c r="H1369" s="177"/>
      <c r="I1369" s="177"/>
    </row>
    <row r="1370" spans="7:9">
      <c r="G1370" s="177" t="s">
        <v>1255</v>
      </c>
      <c r="H1370" s="177"/>
      <c r="I1370" s="177"/>
    </row>
    <row r="1371" spans="7:9">
      <c r="G1371" s="177"/>
      <c r="H1371" s="177"/>
      <c r="I1371" s="177"/>
    </row>
    <row r="1372" spans="7:9">
      <c r="G1372" s="177"/>
      <c r="H1372" s="177"/>
      <c r="I1372" s="177"/>
    </row>
    <row r="1373" spans="7:9">
      <c r="G1373" s="177"/>
      <c r="H1373" s="177"/>
      <c r="I1373" s="177"/>
    </row>
    <row r="1374" spans="7:9">
      <c r="G1374" s="177" t="s">
        <v>1256</v>
      </c>
      <c r="H1374" s="177"/>
      <c r="I1374" s="177"/>
    </row>
    <row r="1375" spans="7:9">
      <c r="G1375" s="177"/>
      <c r="H1375" s="177"/>
      <c r="I1375" s="177"/>
    </row>
    <row r="1376" spans="7:9">
      <c r="G1376" s="177" t="s">
        <v>1030</v>
      </c>
      <c r="H1376" s="177" t="s">
        <v>1046</v>
      </c>
      <c r="I1376" s="177"/>
    </row>
    <row r="1377" spans="7:9">
      <c r="G1377" s="177" t="s">
        <v>1257</v>
      </c>
      <c r="H1377" s="177" t="s">
        <v>1048</v>
      </c>
      <c r="I1377" s="177"/>
    </row>
    <row r="1378" spans="7:9">
      <c r="G1378" s="177" t="s">
        <v>1258</v>
      </c>
      <c r="H1378" s="177">
        <v>1.2</v>
      </c>
      <c r="I1378" s="177"/>
    </row>
    <row r="1379" spans="7:9">
      <c r="G1379" s="177" t="s">
        <v>1259</v>
      </c>
      <c r="H1379" s="177">
        <v>1.1000000000000001</v>
      </c>
      <c r="I1379" s="177"/>
    </row>
    <row r="1380" spans="7:9">
      <c r="G1380" s="177" t="s">
        <v>1260</v>
      </c>
      <c r="H1380" s="177">
        <v>1.5</v>
      </c>
      <c r="I1380" s="177"/>
    </row>
    <row r="1381" spans="7:9">
      <c r="G1381" s="177" t="s">
        <v>1037</v>
      </c>
      <c r="H1381" s="177">
        <v>1.2</v>
      </c>
      <c r="I1381" s="177"/>
    </row>
    <row r="1382" spans="7:9">
      <c r="G1382" s="177"/>
      <c r="H1382" s="177"/>
      <c r="I1382" s="177"/>
    </row>
    <row r="1383" spans="7:9">
      <c r="G1383" s="177"/>
      <c r="H1383" s="177"/>
      <c r="I1383" s="177"/>
    </row>
    <row r="1384" spans="7:9">
      <c r="G1384" s="177" t="s">
        <v>1053</v>
      </c>
      <c r="H1384" s="177"/>
      <c r="I1384" s="177"/>
    </row>
    <row r="1385" spans="7:9">
      <c r="G1385" s="177"/>
      <c r="H1385" s="177"/>
      <c r="I1385" s="177"/>
    </row>
    <row r="1386" spans="7:9">
      <c r="G1386" s="177" t="s">
        <v>1261</v>
      </c>
      <c r="H1386" s="177"/>
      <c r="I1386" s="177"/>
    </row>
    <row r="1387" spans="7:9">
      <c r="G1387" s="177"/>
      <c r="H1387" s="177"/>
      <c r="I1387" s="177"/>
    </row>
    <row r="1388" spans="7:9">
      <c r="G1388" s="177"/>
      <c r="H1388" s="177"/>
      <c r="I1388" s="177"/>
    </row>
    <row r="1389" spans="7:9">
      <c r="G1389" s="177"/>
      <c r="H1389" s="177"/>
      <c r="I1389" s="177"/>
    </row>
    <row r="1390" spans="7:9">
      <c r="G1390" s="177" t="s">
        <v>1262</v>
      </c>
      <c r="H1390" s="177"/>
      <c r="I1390" s="177"/>
    </row>
    <row r="1391" spans="7:9">
      <c r="G1391" s="177"/>
      <c r="H1391" s="177"/>
      <c r="I1391" s="177"/>
    </row>
    <row r="1392" spans="7:9">
      <c r="G1392" s="177" t="s">
        <v>476</v>
      </c>
      <c r="H1392" s="177" t="s">
        <v>240</v>
      </c>
      <c r="I1392" s="177"/>
    </row>
    <row r="1393" spans="7:9">
      <c r="G1393" s="177" t="s">
        <v>1263</v>
      </c>
      <c r="H1393" s="177" t="s">
        <v>1264</v>
      </c>
      <c r="I1393" s="177"/>
    </row>
    <row r="1394" spans="7:9">
      <c r="G1394" s="177" t="s">
        <v>1108</v>
      </c>
      <c r="H1394" s="177" t="s">
        <v>1265</v>
      </c>
      <c r="I1394" s="177"/>
    </row>
    <row r="1395" spans="7:9">
      <c r="G1395" s="177" t="s">
        <v>1266</v>
      </c>
      <c r="H1395" s="177" t="s">
        <v>186</v>
      </c>
      <c r="I1395" s="177"/>
    </row>
    <row r="1396" spans="7:9">
      <c r="G1396" s="177" t="s">
        <v>1112</v>
      </c>
      <c r="H1396" s="177" t="s">
        <v>1017</v>
      </c>
      <c r="I1396" s="177"/>
    </row>
    <row r="1397" spans="7:9">
      <c r="G1397" s="177" t="s">
        <v>1267</v>
      </c>
      <c r="H1397" s="177" t="s">
        <v>1268</v>
      </c>
      <c r="I1397" s="177"/>
    </row>
    <row r="1398" spans="7:9">
      <c r="G1398" s="177" t="s">
        <v>1269</v>
      </c>
      <c r="H1398" s="177" t="s">
        <v>1115</v>
      </c>
      <c r="I1398" s="177"/>
    </row>
    <row r="1399" spans="7:9">
      <c r="G1399" s="177" t="s">
        <v>490</v>
      </c>
      <c r="H1399" s="177" t="s">
        <v>1270</v>
      </c>
      <c r="I1399" s="177"/>
    </row>
    <row r="1400" spans="7:9">
      <c r="G1400" s="177"/>
      <c r="H1400" s="177"/>
      <c r="I1400" s="177"/>
    </row>
    <row r="1401" spans="7:9">
      <c r="G1401" s="177"/>
      <c r="H1401" s="177"/>
      <c r="I1401" s="177"/>
    </row>
    <row r="1402" spans="7:9">
      <c r="G1402" s="177" t="s">
        <v>1271</v>
      </c>
      <c r="H1402" s="177"/>
      <c r="I1402" s="177"/>
    </row>
    <row r="1403" spans="7:9">
      <c r="G1403" s="177"/>
      <c r="H1403" s="177"/>
      <c r="I1403" s="177"/>
    </row>
    <row r="1404" spans="7:9">
      <c r="G1404" s="177" t="s">
        <v>376</v>
      </c>
      <c r="H1404" s="177"/>
      <c r="I1404" s="177"/>
    </row>
    <row r="1405" spans="7:9">
      <c r="G1405" s="177"/>
      <c r="H1405" s="177"/>
      <c r="I1405" s="177"/>
    </row>
    <row r="1406" spans="7:9">
      <c r="G1406" s="177" t="s">
        <v>1272</v>
      </c>
      <c r="H1406" s="177"/>
      <c r="I1406" s="177"/>
    </row>
    <row r="1407" spans="7:9">
      <c r="G1407" s="177"/>
      <c r="H1407" s="177"/>
      <c r="I1407" s="177"/>
    </row>
    <row r="1408" spans="7:9">
      <c r="G1408" s="177" t="s">
        <v>378</v>
      </c>
      <c r="H1408" s="177"/>
      <c r="I1408" s="177"/>
    </row>
    <row r="1409" spans="7:9">
      <c r="G1409" s="177"/>
      <c r="H1409" s="177"/>
      <c r="I1409" s="177"/>
    </row>
    <row r="1410" spans="7:9">
      <c r="G1410" s="177" t="s">
        <v>379</v>
      </c>
      <c r="H1410" s="177"/>
      <c r="I1410" s="177"/>
    </row>
    <row r="1411" spans="7:9">
      <c r="G1411" s="177"/>
      <c r="H1411" s="177"/>
      <c r="I1411" s="177"/>
    </row>
    <row r="1412" spans="7:9">
      <c r="G1412" s="177" t="s">
        <v>1273</v>
      </c>
      <c r="H1412" s="177"/>
      <c r="I1412" s="177"/>
    </row>
    <row r="1413" spans="7:9">
      <c r="G1413" s="177" t="s">
        <v>1274</v>
      </c>
      <c r="H1413" s="177"/>
      <c r="I1413" s="177"/>
    </row>
    <row r="1414" spans="7:9">
      <c r="G1414" s="177" t="s">
        <v>1037</v>
      </c>
      <c r="H1414" s="177"/>
      <c r="I1414" s="177"/>
    </row>
    <row r="1415" spans="7:9">
      <c r="G1415" s="177" t="s">
        <v>233</v>
      </c>
      <c r="H1415" s="177"/>
      <c r="I1415" s="177"/>
    </row>
    <row r="1416" spans="7:9">
      <c r="G1416" s="177" t="s">
        <v>1275</v>
      </c>
      <c r="H1416" s="177"/>
      <c r="I1416" s="177"/>
    </row>
    <row r="1417" spans="7:9">
      <c r="G1417" s="177"/>
      <c r="H1417" s="177"/>
      <c r="I1417" s="177"/>
    </row>
    <row r="1418" spans="7:9">
      <c r="G1418" s="177"/>
      <c r="H1418" s="177"/>
      <c r="I1418" s="177"/>
    </row>
    <row r="1419" spans="7:9">
      <c r="G1419" s="177"/>
      <c r="H1419" s="177"/>
      <c r="I1419" s="177"/>
    </row>
    <row r="1420" spans="7:9">
      <c r="G1420" s="177" t="s">
        <v>1276</v>
      </c>
      <c r="H1420" s="177"/>
      <c r="I1420" s="177"/>
    </row>
    <row r="1421" spans="7:9">
      <c r="G1421" s="177"/>
      <c r="H1421" s="177"/>
      <c r="I1421" s="177"/>
    </row>
    <row r="1422" spans="7:9">
      <c r="G1422" s="177" t="s">
        <v>269</v>
      </c>
      <c r="H1422" s="177" t="s">
        <v>1277</v>
      </c>
      <c r="I1422" s="177"/>
    </row>
    <row r="1423" spans="7:9">
      <c r="G1423" s="177" t="s">
        <v>397</v>
      </c>
      <c r="H1423" s="177" t="s">
        <v>1278</v>
      </c>
      <c r="I1423" s="177"/>
    </row>
    <row r="1424" spans="7:9">
      <c r="G1424" s="177" t="s">
        <v>728</v>
      </c>
      <c r="H1424" s="177" t="s">
        <v>1274</v>
      </c>
      <c r="I1424" s="177"/>
    </row>
    <row r="1425" spans="7:9">
      <c r="G1425" s="177" t="s">
        <v>1279</v>
      </c>
      <c r="H1425" s="177" t="s">
        <v>1280</v>
      </c>
      <c r="I1425" s="177"/>
    </row>
    <row r="1426" spans="7:9">
      <c r="G1426" s="177" t="s">
        <v>441</v>
      </c>
      <c r="H1426" s="177" t="s">
        <v>186</v>
      </c>
      <c r="I1426" s="177"/>
    </row>
    <row r="1427" spans="7:9">
      <c r="G1427" s="177" t="s">
        <v>305</v>
      </c>
      <c r="H1427" s="177" t="s">
        <v>1037</v>
      </c>
      <c r="I1427" s="177"/>
    </row>
    <row r="1428" spans="7:9">
      <c r="G1428" s="177" t="s">
        <v>930</v>
      </c>
      <c r="H1428" s="177" t="s">
        <v>829</v>
      </c>
      <c r="I1428" s="177"/>
    </row>
    <row r="1429" spans="7:9">
      <c r="G1429" s="177"/>
      <c r="H1429" s="177"/>
      <c r="I1429" s="177"/>
    </row>
    <row r="1430" spans="7:9">
      <c r="G1430" s="177"/>
      <c r="H1430" s="177"/>
      <c r="I1430" s="177"/>
    </row>
    <row r="1431" spans="7:9">
      <c r="G1431" s="177" t="s">
        <v>1281</v>
      </c>
      <c r="H1431" s="177"/>
      <c r="I1431" s="177"/>
    </row>
    <row r="1432" spans="7:9">
      <c r="G1432" s="177"/>
      <c r="H1432" s="177"/>
      <c r="I1432" s="177"/>
    </row>
    <row r="1433" spans="7:9">
      <c r="G1433" s="177" t="s">
        <v>1157</v>
      </c>
      <c r="H1433" s="177" t="s">
        <v>396</v>
      </c>
      <c r="I1433" s="177"/>
    </row>
    <row r="1434" spans="7:9">
      <c r="G1434" s="177" t="s">
        <v>1282</v>
      </c>
      <c r="H1434" s="177" t="s">
        <v>1283</v>
      </c>
      <c r="I1434" s="177"/>
    </row>
    <row r="1435" spans="7:9">
      <c r="G1435" s="177" t="s">
        <v>1284</v>
      </c>
      <c r="H1435" s="177" t="s">
        <v>763</v>
      </c>
      <c r="I1435" s="177"/>
    </row>
    <row r="1436" spans="7:9">
      <c r="G1436" s="177" t="s">
        <v>1285</v>
      </c>
      <c r="H1436" s="177" t="s">
        <v>1286</v>
      </c>
      <c r="I1436" s="177"/>
    </row>
    <row r="1437" spans="7:9">
      <c r="G1437" s="177" t="s">
        <v>1287</v>
      </c>
      <c r="H1437" s="177" t="s">
        <v>1161</v>
      </c>
      <c r="I1437" s="177"/>
    </row>
    <row r="1438" spans="7:9">
      <c r="G1438" s="177" t="s">
        <v>1288</v>
      </c>
      <c r="H1438" s="177" t="s">
        <v>1163</v>
      </c>
      <c r="I1438" s="177"/>
    </row>
    <row r="1439" spans="7:9">
      <c r="G1439" s="177"/>
      <c r="H1439" s="177"/>
      <c r="I1439" s="177"/>
    </row>
    <row r="1440" spans="7:9">
      <c r="G1440" s="177"/>
      <c r="H1440" s="177"/>
      <c r="I1440" s="177"/>
    </row>
    <row r="1441" spans="7:11">
      <c r="G1441" s="177" t="s">
        <v>1289</v>
      </c>
      <c r="H1441" s="177"/>
      <c r="I1441" s="177"/>
    </row>
    <row r="1442" spans="7:11">
      <c r="G1442" s="177"/>
      <c r="H1442" s="177"/>
      <c r="I1442" s="177"/>
    </row>
    <row r="1443" spans="7:11">
      <c r="G1443" s="177" t="s">
        <v>981</v>
      </c>
      <c r="H1443" s="177"/>
      <c r="I1443" s="177"/>
    </row>
    <row r="1444" spans="7:11">
      <c r="G1444" s="177"/>
      <c r="H1444" s="177"/>
      <c r="I1444" s="177"/>
    </row>
    <row r="1445" spans="7:11">
      <c r="G1445" s="177" t="s">
        <v>1290</v>
      </c>
      <c r="H1445" s="177"/>
      <c r="I1445" s="177"/>
    </row>
    <row r="1446" spans="7:11">
      <c r="G1446" s="177" t="s">
        <v>1170</v>
      </c>
      <c r="H1446" s="177"/>
      <c r="I1446" s="177"/>
    </row>
    <row r="1447" spans="7:11">
      <c r="G1447" s="177" t="s">
        <v>1267</v>
      </c>
      <c r="H1447" s="177"/>
      <c r="I1447" s="177"/>
    </row>
    <row r="1448" spans="7:11">
      <c r="G1448" s="177" t="s">
        <v>1170</v>
      </c>
      <c r="H1448" s="177"/>
      <c r="I1448" s="177"/>
    </row>
    <row r="1449" spans="7:11">
      <c r="G1449" s="177" t="s">
        <v>1037</v>
      </c>
      <c r="H1449" s="177"/>
      <c r="I1449" s="177"/>
    </row>
    <row r="1450" spans="7:11">
      <c r="G1450" s="177" t="s">
        <v>1170</v>
      </c>
      <c r="H1450" s="177"/>
      <c r="I1450" s="177"/>
    </row>
    <row r="1451" spans="7:11">
      <c r="G1451" s="177" t="s">
        <v>1291</v>
      </c>
      <c r="H1451" s="177"/>
      <c r="I1451" s="177"/>
    </row>
    <row r="1456" spans="7:11">
      <c r="G1456" s="171" t="s">
        <v>1292</v>
      </c>
      <c r="H1456" s="171"/>
      <c r="I1456" s="171"/>
      <c r="J1456" s="171"/>
      <c r="K1456" s="393"/>
    </row>
    <row r="1457" spans="7:11">
      <c r="G1457" s="171"/>
      <c r="H1457" s="171"/>
      <c r="I1457" s="171"/>
      <c r="J1457" s="171"/>
      <c r="K1457" s="393"/>
    </row>
    <row r="1458" spans="7:11">
      <c r="G1458" s="171" t="s">
        <v>1293</v>
      </c>
      <c r="H1458" s="171"/>
      <c r="I1458" s="171"/>
      <c r="J1458" s="171"/>
      <c r="K1458" s="393"/>
    </row>
    <row r="1459" spans="7:11">
      <c r="G1459" s="171" t="s">
        <v>1294</v>
      </c>
      <c r="H1459" s="171"/>
      <c r="I1459" s="171"/>
      <c r="J1459" s="171"/>
      <c r="K1459" s="393"/>
    </row>
    <row r="1460" spans="7:11">
      <c r="G1460" s="171" t="s">
        <v>1295</v>
      </c>
      <c r="H1460" s="171"/>
      <c r="I1460" s="171"/>
      <c r="J1460" s="171"/>
      <c r="K1460" s="393"/>
    </row>
    <row r="1461" spans="7:11">
      <c r="G1461" s="171" t="s">
        <v>988</v>
      </c>
      <c r="H1461" s="171"/>
      <c r="I1461" s="171"/>
      <c r="J1461" s="171"/>
      <c r="K1461" s="393"/>
    </row>
    <row r="1462" spans="7:11">
      <c r="G1462" s="171" t="s">
        <v>1296</v>
      </c>
      <c r="H1462" s="171"/>
      <c r="I1462" s="171"/>
      <c r="J1462" s="171"/>
      <c r="K1462" s="393"/>
    </row>
    <row r="1463" spans="7:11">
      <c r="G1463" s="171" t="s">
        <v>1297</v>
      </c>
      <c r="H1463" s="171" t="s">
        <v>1298</v>
      </c>
      <c r="I1463" s="171" t="s">
        <v>1299</v>
      </c>
      <c r="J1463" s="171"/>
      <c r="K1463" s="393"/>
    </row>
    <row r="1464" spans="7:11">
      <c r="H1464" s="171" t="s">
        <v>1300</v>
      </c>
      <c r="I1464" s="171"/>
      <c r="J1464" s="171"/>
      <c r="K1464" s="393"/>
    </row>
    <row r="1465" spans="7:11">
      <c r="H1465" s="171"/>
      <c r="I1465" s="171"/>
      <c r="J1465" s="171"/>
      <c r="K1465" s="393"/>
    </row>
    <row r="1466" spans="7:11">
      <c r="H1466" s="171"/>
      <c r="I1466" s="171"/>
      <c r="J1466" s="171"/>
      <c r="K1466" s="393"/>
    </row>
    <row r="1467" spans="7:11">
      <c r="G1467" s="171" t="s">
        <v>1301</v>
      </c>
      <c r="H1467" s="171"/>
      <c r="I1467" s="171"/>
      <c r="J1467" s="171"/>
      <c r="K1467" s="393"/>
    </row>
    <row r="1468" spans="7:11">
      <c r="G1468" s="171" t="s">
        <v>1302</v>
      </c>
      <c r="H1468" s="171"/>
      <c r="I1468" s="171"/>
      <c r="J1468" s="171"/>
      <c r="K1468" s="393"/>
    </row>
    <row r="1469" spans="7:11">
      <c r="G1469" s="171" t="s">
        <v>1303</v>
      </c>
      <c r="H1469" s="171"/>
      <c r="I1469" s="171"/>
      <c r="J1469" s="171"/>
      <c r="K1469" s="393"/>
    </row>
    <row r="1470" spans="7:11">
      <c r="G1470" s="171" t="s">
        <v>1304</v>
      </c>
      <c r="H1470" s="171"/>
      <c r="I1470" s="171"/>
      <c r="J1470" s="171"/>
      <c r="K1470" s="393"/>
    </row>
    <row r="1471" spans="7:11">
      <c r="G1471" s="171" t="s">
        <v>1305</v>
      </c>
      <c r="H1471" s="171"/>
      <c r="I1471" s="171"/>
      <c r="J1471" s="171"/>
      <c r="K1471" s="393"/>
    </row>
    <row r="1472" spans="7:11">
      <c r="G1472" s="171" t="s">
        <v>1306</v>
      </c>
      <c r="H1472" s="171"/>
      <c r="I1472" s="171"/>
      <c r="J1472" s="171"/>
      <c r="K1472" s="393"/>
    </row>
    <row r="1473" spans="7:11">
      <c r="G1473" s="171" t="s">
        <v>1307</v>
      </c>
      <c r="H1473" s="171"/>
      <c r="I1473" s="171"/>
      <c r="J1473" s="171"/>
      <c r="K1473" s="393"/>
    </row>
    <row r="1474" spans="7:11">
      <c r="G1474" s="171" t="s">
        <v>1308</v>
      </c>
      <c r="H1474" s="171"/>
      <c r="I1474" s="171"/>
      <c r="J1474" s="171"/>
      <c r="K1474" s="393"/>
    </row>
    <row r="1475" spans="7:11">
      <c r="G1475" s="171" t="s">
        <v>1309</v>
      </c>
      <c r="H1475" s="171"/>
      <c r="I1475" s="171"/>
      <c r="J1475" s="171"/>
      <c r="K1475" s="393"/>
    </row>
    <row r="1476" spans="7:11">
      <c r="G1476" s="171" t="s">
        <v>631</v>
      </c>
      <c r="H1476" s="171"/>
      <c r="I1476" s="171"/>
      <c r="J1476" s="171"/>
      <c r="K1476" s="393"/>
    </row>
    <row r="1477" spans="7:11">
      <c r="G1477" s="171" t="s">
        <v>1310</v>
      </c>
      <c r="H1477" s="171"/>
      <c r="I1477" s="171"/>
      <c r="J1477" s="171"/>
      <c r="K1477" s="393"/>
    </row>
    <row r="1478" spans="7:11">
      <c r="G1478" s="171" t="s">
        <v>1311</v>
      </c>
      <c r="H1478" s="171"/>
      <c r="I1478" s="171"/>
      <c r="J1478" s="171"/>
      <c r="K1478" s="393"/>
    </row>
    <row r="1479" spans="7:11">
      <c r="G1479" s="171" t="s">
        <v>1312</v>
      </c>
      <c r="H1479" s="171"/>
      <c r="I1479" s="171"/>
      <c r="J1479" s="171"/>
      <c r="K1479" s="393"/>
    </row>
    <row r="1480" spans="7:11">
      <c r="G1480" s="171" t="s">
        <v>461</v>
      </c>
      <c r="H1480" s="171"/>
      <c r="I1480" s="171"/>
      <c r="J1480" s="171"/>
      <c r="K1480" s="393"/>
    </row>
    <row r="1481" spans="7:11">
      <c r="G1481" s="171" t="s">
        <v>1313</v>
      </c>
      <c r="H1481" s="171"/>
      <c r="I1481" s="171"/>
      <c r="J1481" s="171"/>
      <c r="K1481" s="393"/>
    </row>
    <row r="1482" spans="7:11">
      <c r="G1482" s="171" t="s">
        <v>1314</v>
      </c>
      <c r="H1482" s="171"/>
      <c r="I1482" s="171"/>
      <c r="J1482" s="171"/>
      <c r="K1482" s="393"/>
    </row>
    <row r="1483" spans="7:11">
      <c r="G1483" s="171" t="s">
        <v>1315</v>
      </c>
      <c r="H1483" s="171"/>
      <c r="I1483" s="171"/>
      <c r="J1483" s="171"/>
      <c r="K1483" s="393"/>
    </row>
    <row r="1484" spans="7:11">
      <c r="G1484" s="171" t="s">
        <v>862</v>
      </c>
      <c r="H1484" s="171" t="s">
        <v>1316</v>
      </c>
      <c r="I1484" s="171"/>
      <c r="J1484" s="171"/>
      <c r="K1484" s="393"/>
    </row>
    <row r="1485" spans="7:11">
      <c r="G1485" s="171" t="s">
        <v>864</v>
      </c>
      <c r="H1485" s="171">
        <v>95</v>
      </c>
      <c r="I1485" s="171"/>
      <c r="J1485" s="171"/>
      <c r="K1485" s="393"/>
    </row>
    <row r="1486" spans="7:11">
      <c r="G1486" s="171" t="s">
        <v>867</v>
      </c>
      <c r="H1486" s="171">
        <v>78</v>
      </c>
      <c r="I1486" s="171"/>
      <c r="J1486" s="171"/>
      <c r="K1486" s="393"/>
    </row>
    <row r="1487" spans="7:11">
      <c r="G1487" s="171" t="s">
        <v>1317</v>
      </c>
      <c r="H1487" s="171">
        <v>92</v>
      </c>
      <c r="I1487" s="171"/>
      <c r="J1487" s="171"/>
      <c r="K1487" s="393"/>
    </row>
    <row r="1488" spans="7:11">
      <c r="G1488" s="171" t="s">
        <v>1318</v>
      </c>
      <c r="H1488" s="171"/>
      <c r="I1488" s="171"/>
      <c r="J1488" s="171"/>
      <c r="K1488" s="393"/>
    </row>
    <row r="1489" spans="7:11">
      <c r="G1489" s="171" t="s">
        <v>1319</v>
      </c>
      <c r="H1489" s="171"/>
      <c r="I1489" s="171"/>
      <c r="J1489" s="171"/>
      <c r="K1489" s="393"/>
    </row>
    <row r="1490" spans="7:11">
      <c r="G1490" s="171" t="s">
        <v>1320</v>
      </c>
      <c r="H1490" s="171"/>
      <c r="I1490" s="171"/>
      <c r="J1490" s="171"/>
      <c r="K1490" s="393"/>
    </row>
    <row r="1491" spans="7:11">
      <c r="G1491" s="171" t="s">
        <v>1321</v>
      </c>
      <c r="H1491" s="171"/>
      <c r="I1491" s="171"/>
      <c r="J1491" s="171"/>
      <c r="K1491" s="393"/>
    </row>
    <row r="1492" spans="7:11">
      <c r="G1492" s="171" t="s">
        <v>1322</v>
      </c>
      <c r="H1492" s="171"/>
      <c r="I1492" s="171"/>
      <c r="J1492" s="171"/>
      <c r="K1492" s="393"/>
    </row>
    <row r="1493" spans="7:11">
      <c r="G1493" s="171" t="s">
        <v>1323</v>
      </c>
      <c r="H1493" s="171"/>
      <c r="I1493" s="171"/>
      <c r="J1493" s="171"/>
      <c r="K1493" s="393"/>
    </row>
    <row r="1494" spans="7:11">
      <c r="G1494" s="171" t="s">
        <v>1324</v>
      </c>
      <c r="H1494" s="171"/>
      <c r="I1494" s="171"/>
      <c r="J1494" s="171"/>
      <c r="K1494" s="393"/>
    </row>
    <row r="1495" spans="7:11">
      <c r="G1495" s="171" t="s">
        <v>1325</v>
      </c>
      <c r="H1495" s="171"/>
      <c r="I1495" s="171"/>
      <c r="J1495" s="171"/>
      <c r="K1495" s="393"/>
    </row>
    <row r="1496" spans="7:11">
      <c r="G1496" s="171" t="s">
        <v>735</v>
      </c>
      <c r="H1496" s="171"/>
      <c r="I1496" s="171"/>
      <c r="J1496" s="171"/>
      <c r="K1496" s="393"/>
    </row>
    <row r="1497" spans="7:11">
      <c r="G1497" s="171" t="s">
        <v>1326</v>
      </c>
      <c r="H1497" s="171"/>
      <c r="I1497" s="171"/>
      <c r="J1497" s="171"/>
      <c r="K1497" s="393"/>
    </row>
    <row r="1498" spans="7:11">
      <c r="G1498" s="171" t="s">
        <v>1327</v>
      </c>
      <c r="H1498" s="171"/>
      <c r="I1498" s="171"/>
      <c r="J1498" s="171"/>
      <c r="K1498" s="393"/>
    </row>
    <row r="1499" spans="7:11">
      <c r="G1499" s="171" t="s">
        <v>1328</v>
      </c>
      <c r="H1499" s="171"/>
      <c r="I1499" s="171"/>
      <c r="J1499" s="171"/>
      <c r="K1499" s="393"/>
    </row>
    <row r="1500" spans="7:11">
      <c r="G1500" s="171" t="s">
        <v>1329</v>
      </c>
      <c r="H1500" s="171"/>
      <c r="I1500" s="171"/>
      <c r="J1500" s="171"/>
      <c r="K1500" s="393"/>
    </row>
    <row r="1501" spans="7:11">
      <c r="G1501" s="171" t="s">
        <v>1330</v>
      </c>
      <c r="H1501" s="171"/>
      <c r="I1501" s="171"/>
      <c r="J1501" s="171"/>
      <c r="K1501" s="393"/>
    </row>
    <row r="1502" spans="7:11">
      <c r="G1502" s="171" t="s">
        <v>1331</v>
      </c>
      <c r="H1502" s="171"/>
      <c r="I1502" s="171"/>
      <c r="J1502" s="171"/>
      <c r="K1502" s="393"/>
    </row>
    <row r="1503" spans="7:11">
      <c r="G1503" s="171" t="s">
        <v>1332</v>
      </c>
      <c r="H1503" s="171" t="s">
        <v>513</v>
      </c>
      <c r="I1503" s="171"/>
      <c r="J1503" s="171"/>
      <c r="K1503" s="393"/>
    </row>
    <row r="1504" spans="7:11">
      <c r="G1504" s="171" t="s">
        <v>1333</v>
      </c>
      <c r="H1504" s="171" t="s">
        <v>1334</v>
      </c>
      <c r="I1504" s="171"/>
      <c r="J1504" s="171"/>
      <c r="K1504" s="393"/>
    </row>
    <row r="1505" spans="7:11">
      <c r="G1505" s="171" t="s">
        <v>1335</v>
      </c>
      <c r="H1505" s="171" t="s">
        <v>1336</v>
      </c>
      <c r="I1505" s="171"/>
      <c r="J1505" s="171"/>
      <c r="K1505" s="393"/>
    </row>
    <row r="1506" spans="7:11">
      <c r="G1506" s="171" t="s">
        <v>1337</v>
      </c>
      <c r="H1506" s="171" t="s">
        <v>1135</v>
      </c>
      <c r="I1506" s="171"/>
      <c r="J1506" s="171"/>
      <c r="K1506" s="393"/>
    </row>
    <row r="1507" spans="7:11">
      <c r="G1507" s="171" t="s">
        <v>1338</v>
      </c>
      <c r="H1507" s="171" t="s">
        <v>1339</v>
      </c>
      <c r="I1507" s="171"/>
      <c r="J1507" s="171"/>
      <c r="K1507" s="393"/>
    </row>
    <row r="1508" spans="7:11">
      <c r="G1508" s="171" t="s">
        <v>1340</v>
      </c>
      <c r="H1508" s="171" t="s">
        <v>1341</v>
      </c>
      <c r="I1508" s="171"/>
      <c r="J1508" s="171"/>
      <c r="K1508" s="393"/>
    </row>
    <row r="1509" spans="7:11">
      <c r="G1509" s="171" t="s">
        <v>1342</v>
      </c>
      <c r="H1509" s="171"/>
      <c r="I1509" s="171"/>
      <c r="J1509" s="171"/>
      <c r="K1509" s="393"/>
    </row>
    <row r="1510" spans="7:11">
      <c r="G1510" s="171" t="s">
        <v>1343</v>
      </c>
      <c r="H1510" s="171"/>
      <c r="I1510" s="171"/>
      <c r="J1510" s="171"/>
      <c r="K1510" s="393"/>
    </row>
    <row r="1511" spans="7:11">
      <c r="G1511" s="171" t="s">
        <v>991</v>
      </c>
      <c r="H1511" s="171"/>
      <c r="I1511" s="171"/>
      <c r="J1511" s="171"/>
      <c r="K1511" s="393"/>
    </row>
    <row r="1512" spans="7:11">
      <c r="G1512" s="171" t="s">
        <v>422</v>
      </c>
      <c r="H1512" s="171" t="s">
        <v>1150</v>
      </c>
      <c r="I1512" s="171"/>
      <c r="J1512" s="171"/>
      <c r="K1512" s="393"/>
    </row>
    <row r="1513" spans="7:11">
      <c r="G1513" s="171" t="s">
        <v>424</v>
      </c>
      <c r="H1513" s="172">
        <v>0.1</v>
      </c>
      <c r="I1513" s="171"/>
      <c r="J1513" s="171"/>
      <c r="K1513" s="393"/>
    </row>
    <row r="1514" spans="7:11">
      <c r="G1514" s="171" t="s">
        <v>426</v>
      </c>
      <c r="H1514" s="171" t="s">
        <v>1152</v>
      </c>
      <c r="I1514" s="171"/>
      <c r="J1514" s="171"/>
      <c r="K1514" s="393"/>
    </row>
    <row r="1515" spans="7:11">
      <c r="G1515" s="171" t="s">
        <v>98</v>
      </c>
      <c r="H1515" s="171" t="s">
        <v>1153</v>
      </c>
      <c r="I1515" s="171"/>
      <c r="J1515" s="171"/>
      <c r="K1515" s="393"/>
    </row>
    <row r="1516" spans="7:11">
      <c r="G1516" s="171" t="s">
        <v>429</v>
      </c>
      <c r="H1516" s="171" t="s">
        <v>1154</v>
      </c>
      <c r="I1516" s="171"/>
      <c r="J1516" s="171"/>
      <c r="K1516" s="393"/>
    </row>
    <row r="1517" spans="7:11">
      <c r="G1517" s="171" t="s">
        <v>431</v>
      </c>
      <c r="H1517" s="171" t="s">
        <v>1344</v>
      </c>
      <c r="I1517" s="171"/>
      <c r="J1517" s="171"/>
      <c r="K1517" s="393"/>
    </row>
    <row r="1518" spans="7:11">
      <c r="G1518" s="171" t="s">
        <v>1345</v>
      </c>
      <c r="H1518" s="171"/>
      <c r="I1518" s="171"/>
      <c r="J1518" s="171"/>
      <c r="K1518" s="393"/>
    </row>
    <row r="1519" spans="7:11">
      <c r="G1519" s="171" t="s">
        <v>1346</v>
      </c>
      <c r="H1519" s="171"/>
      <c r="I1519" s="171"/>
      <c r="J1519" s="171"/>
      <c r="K1519" s="393"/>
    </row>
    <row r="1520" spans="7:11">
      <c r="G1520" s="171" t="s">
        <v>786</v>
      </c>
      <c r="H1520" s="171"/>
      <c r="I1520" s="171"/>
      <c r="J1520" s="171"/>
      <c r="K1520" s="393"/>
    </row>
    <row r="1521" spans="7:11">
      <c r="G1521" s="171" t="s">
        <v>396</v>
      </c>
      <c r="H1521" s="171"/>
      <c r="I1521" s="171"/>
      <c r="J1521" s="171"/>
      <c r="K1521" s="393"/>
    </row>
    <row r="1522" spans="7:11">
      <c r="G1522" s="171" t="s">
        <v>1347</v>
      </c>
      <c r="H1522" s="171"/>
      <c r="I1522" s="171"/>
      <c r="J1522" s="171"/>
      <c r="K1522" s="393"/>
    </row>
    <row r="1523" spans="7:11">
      <c r="G1523" s="171" t="s">
        <v>1348</v>
      </c>
      <c r="H1523" s="171" t="s">
        <v>396</v>
      </c>
      <c r="I1523" s="171"/>
      <c r="J1523" s="171"/>
      <c r="K1523" s="393"/>
    </row>
    <row r="1524" spans="7:11">
      <c r="G1524" s="171" t="s">
        <v>1349</v>
      </c>
      <c r="H1524" s="171" t="s">
        <v>1350</v>
      </c>
      <c r="I1524" s="171"/>
      <c r="J1524" s="171"/>
      <c r="K1524" s="393"/>
    </row>
    <row r="1525" spans="7:11">
      <c r="G1525" s="171" t="s">
        <v>1161</v>
      </c>
      <c r="H1525" s="171" t="s">
        <v>1351</v>
      </c>
      <c r="I1525" s="171"/>
      <c r="J1525" s="171"/>
      <c r="K1525" s="393"/>
    </row>
    <row r="1526" spans="7:11">
      <c r="G1526" s="171" t="s">
        <v>1352</v>
      </c>
      <c r="H1526" s="171" t="s">
        <v>1353</v>
      </c>
      <c r="I1526" s="171"/>
      <c r="J1526" s="171"/>
      <c r="K1526" s="393"/>
    </row>
    <row r="1527" spans="7:11">
      <c r="G1527" s="171" t="s">
        <v>1354</v>
      </c>
      <c r="H1527" s="171"/>
      <c r="I1527" s="171"/>
      <c r="J1527" s="171"/>
      <c r="K1527" s="393"/>
    </row>
    <row r="1528" spans="7:11">
      <c r="G1528" s="171" t="s">
        <v>1355</v>
      </c>
      <c r="H1528" s="171"/>
      <c r="I1528" s="171"/>
      <c r="J1528" s="171"/>
      <c r="K1528" s="393"/>
    </row>
    <row r="1529" spans="7:11">
      <c r="G1529" s="171" t="s">
        <v>1356</v>
      </c>
      <c r="H1529" s="171"/>
      <c r="I1529" s="171"/>
      <c r="J1529" s="171"/>
      <c r="K1529" s="393"/>
    </row>
    <row r="1530" spans="7:11">
      <c r="G1530" s="171" t="s">
        <v>240</v>
      </c>
      <c r="H1530" s="171" t="s">
        <v>635</v>
      </c>
      <c r="I1530" s="171"/>
      <c r="J1530" s="171"/>
      <c r="K1530" s="393"/>
    </row>
    <row r="1531" spans="7:11">
      <c r="G1531" s="171" t="s">
        <v>1043</v>
      </c>
      <c r="H1531" s="171" t="s">
        <v>1357</v>
      </c>
      <c r="I1531" s="171"/>
      <c r="J1531" s="171"/>
      <c r="K1531" s="393"/>
    </row>
    <row r="1532" spans="7:11">
      <c r="G1532" s="171" t="s">
        <v>1358</v>
      </c>
      <c r="H1532" s="171" t="s">
        <v>1359</v>
      </c>
      <c r="I1532" s="171"/>
      <c r="J1532" s="171"/>
      <c r="K1532" s="393"/>
    </row>
    <row r="1533" spans="7:11">
      <c r="G1533" s="171" t="s">
        <v>1360</v>
      </c>
      <c r="H1533" s="171" t="s">
        <v>1361</v>
      </c>
      <c r="I1533" s="171"/>
      <c r="J1533" s="171"/>
      <c r="K1533" s="393"/>
    </row>
    <row r="1534" spans="7:11">
      <c r="G1534" s="171" t="s">
        <v>1362</v>
      </c>
      <c r="H1534" s="171" t="s">
        <v>1363</v>
      </c>
      <c r="I1534" s="171"/>
      <c r="J1534" s="171"/>
      <c r="K1534" s="393"/>
    </row>
    <row r="1535" spans="7:11">
      <c r="G1535" s="171" t="s">
        <v>1364</v>
      </c>
      <c r="H1535" s="171" t="s">
        <v>1365</v>
      </c>
      <c r="I1535" s="171"/>
      <c r="J1535" s="171"/>
      <c r="K1535" s="393"/>
    </row>
    <row r="1536" spans="7:11">
      <c r="G1536" s="171" t="s">
        <v>1366</v>
      </c>
      <c r="H1536" s="171"/>
      <c r="I1536" s="171"/>
      <c r="J1536" s="171"/>
      <c r="K1536" s="393"/>
    </row>
    <row r="1537" spans="7:11">
      <c r="G1537" s="171" t="s">
        <v>1030</v>
      </c>
      <c r="H1537" s="171" t="s">
        <v>1367</v>
      </c>
      <c r="I1537" s="171"/>
      <c r="J1537" s="171"/>
      <c r="K1537" s="393"/>
    </row>
    <row r="1538" spans="7:11">
      <c r="G1538" s="171" t="s">
        <v>1320</v>
      </c>
      <c r="H1538" s="171" t="s">
        <v>1368</v>
      </c>
      <c r="I1538" s="171"/>
      <c r="J1538" s="171"/>
      <c r="K1538" s="393"/>
    </row>
    <row r="1539" spans="7:11">
      <c r="G1539" s="171" t="s">
        <v>233</v>
      </c>
      <c r="H1539" s="171" t="s">
        <v>1369</v>
      </c>
      <c r="I1539" s="171"/>
      <c r="J1539" s="171"/>
      <c r="K1539" s="393"/>
    </row>
    <row r="1540" spans="7:11">
      <c r="G1540" s="171" t="s">
        <v>1370</v>
      </c>
      <c r="H1540" s="171" t="s">
        <v>1371</v>
      </c>
      <c r="I1540" s="171"/>
      <c r="J1540" s="171"/>
      <c r="K1540" s="393"/>
    </row>
    <row r="1541" spans="7:11">
      <c r="G1541" s="171" t="s">
        <v>1372</v>
      </c>
      <c r="H1541" s="171" t="s">
        <v>1373</v>
      </c>
      <c r="I1541" s="171"/>
      <c r="J1541" s="171"/>
      <c r="K1541" s="393"/>
    </row>
    <row r="1542" spans="7:11">
      <c r="G1542" s="171" t="s">
        <v>1374</v>
      </c>
      <c r="H1542" s="171" t="s">
        <v>1375</v>
      </c>
      <c r="I1542" s="171"/>
      <c r="J1542" s="171"/>
      <c r="K1542" s="393"/>
    </row>
    <row r="1543" spans="7:11">
      <c r="G1543" s="171" t="s">
        <v>1376</v>
      </c>
      <c r="H1543" s="171" t="s">
        <v>939</v>
      </c>
      <c r="I1543" s="171"/>
      <c r="J1543" s="171"/>
      <c r="K1543" s="393"/>
    </row>
    <row r="1544" spans="7:11">
      <c r="G1544" s="171" t="s">
        <v>1377</v>
      </c>
      <c r="H1544" s="171"/>
      <c r="I1544" s="171"/>
      <c r="J1544" s="171"/>
      <c r="K1544" s="393"/>
    </row>
    <row r="1545" spans="7:11">
      <c r="G1545" s="171" t="s">
        <v>1378</v>
      </c>
      <c r="H1545" s="171"/>
      <c r="I1545" s="171"/>
      <c r="J1545" s="171"/>
      <c r="K1545" s="393"/>
    </row>
    <row r="1546" spans="7:11">
      <c r="G1546" s="171" t="s">
        <v>1379</v>
      </c>
      <c r="H1546" s="171"/>
      <c r="I1546" s="171"/>
      <c r="J1546" s="171"/>
      <c r="K1546" s="393"/>
    </row>
    <row r="1547" spans="7:11">
      <c r="G1547" s="171" t="s">
        <v>233</v>
      </c>
      <c r="H1547" s="171"/>
      <c r="I1547" s="171"/>
      <c r="J1547" s="171"/>
      <c r="K1547" s="393"/>
    </row>
    <row r="1548" spans="7:11">
      <c r="G1548" s="171" t="s">
        <v>754</v>
      </c>
      <c r="H1548" s="171"/>
      <c r="I1548" s="171"/>
      <c r="J1548" s="171"/>
      <c r="K1548" s="393"/>
    </row>
    <row r="1549" spans="7:11">
      <c r="G1549" s="171" t="s">
        <v>210</v>
      </c>
      <c r="H1549" s="171"/>
      <c r="I1549" s="171"/>
      <c r="J1549" s="171"/>
      <c r="K1549" s="393"/>
    </row>
    <row r="1550" spans="7:11">
      <c r="G1550" s="171" t="s">
        <v>1380</v>
      </c>
      <c r="H1550" s="171"/>
      <c r="I1550" s="171"/>
      <c r="J1550" s="171"/>
      <c r="K1550" s="393"/>
    </row>
    <row r="1551" spans="7:11">
      <c r="G1551" s="171" t="s">
        <v>1381</v>
      </c>
      <c r="H1551" s="171"/>
      <c r="I1551" s="171"/>
      <c r="J1551" s="171"/>
      <c r="K1551" s="393"/>
    </row>
    <row r="1552" spans="7:11">
      <c r="G1552" s="171" t="s">
        <v>1382</v>
      </c>
      <c r="H1552" s="171"/>
      <c r="I1552" s="171"/>
      <c r="J1552" s="171"/>
      <c r="K1552" s="393"/>
    </row>
    <row r="1553" spans="7:11">
      <c r="G1553" s="171" t="s">
        <v>1244</v>
      </c>
      <c r="H1553" s="171"/>
      <c r="I1553" s="171"/>
      <c r="J1553" s="171"/>
      <c r="K1553" s="393"/>
    </row>
    <row r="1554" spans="7:11">
      <c r="G1554" s="171" t="s">
        <v>1383</v>
      </c>
      <c r="H1554" s="171"/>
      <c r="I1554" s="171"/>
      <c r="J1554" s="171"/>
      <c r="K1554" s="393"/>
    </row>
    <row r="1555" spans="7:11">
      <c r="G1555" s="171" t="s">
        <v>1096</v>
      </c>
      <c r="H1555" s="171"/>
      <c r="I1555" s="171"/>
      <c r="J1555" s="171"/>
      <c r="K1555" s="393"/>
    </row>
    <row r="1556" spans="7:11">
      <c r="G1556" s="171" t="s">
        <v>1384</v>
      </c>
      <c r="H1556" s="171"/>
      <c r="I1556" s="171"/>
      <c r="J1556" s="171"/>
      <c r="K1556" s="393"/>
    </row>
    <row r="1557" spans="7:11">
      <c r="G1557" s="171" t="s">
        <v>306</v>
      </c>
      <c r="H1557" s="171"/>
      <c r="I1557" s="171"/>
      <c r="J1557" s="171"/>
      <c r="K1557" s="393"/>
    </row>
    <row r="1558" spans="7:11">
      <c r="G1558" s="171" t="s">
        <v>1385</v>
      </c>
      <c r="H1558" s="171"/>
      <c r="I1558" s="171"/>
      <c r="J1558" s="171"/>
      <c r="K1558" s="393"/>
    </row>
    <row r="1559" spans="7:11">
      <c r="G1559" s="171" t="s">
        <v>1246</v>
      </c>
      <c r="H1559" s="171"/>
      <c r="I1559" s="171"/>
      <c r="J1559" s="171"/>
      <c r="K1559" s="393"/>
    </row>
    <row r="1560" spans="7:11">
      <c r="G1560" s="171" t="s">
        <v>384</v>
      </c>
      <c r="H1560" s="171"/>
      <c r="I1560" s="171"/>
      <c r="J1560" s="171"/>
      <c r="K1560" s="393"/>
    </row>
    <row r="1561" spans="7:11">
      <c r="G1561" s="171" t="s">
        <v>482</v>
      </c>
      <c r="H1561" s="171"/>
      <c r="I1561" s="171"/>
      <c r="J1561" s="171"/>
      <c r="K1561" s="393"/>
    </row>
    <row r="1562" spans="7:11">
      <c r="G1562" s="171" t="s">
        <v>1386</v>
      </c>
      <c r="H1562" s="171"/>
      <c r="I1562" s="171"/>
      <c r="J1562" s="171"/>
      <c r="K1562" s="393"/>
    </row>
    <row r="1563" spans="7:11">
      <c r="G1563" s="171" t="s">
        <v>1387</v>
      </c>
      <c r="H1563" s="171"/>
      <c r="I1563" s="171"/>
      <c r="J1563" s="171"/>
      <c r="K1563" s="393"/>
    </row>
    <row r="1564" spans="7:11">
      <c r="G1564" s="171" t="s">
        <v>1030</v>
      </c>
      <c r="H1564" s="171" t="s">
        <v>1388</v>
      </c>
      <c r="I1564" s="171"/>
      <c r="J1564" s="171"/>
      <c r="K1564" s="393"/>
    </row>
    <row r="1565" spans="7:11">
      <c r="G1565" s="171" t="s">
        <v>1389</v>
      </c>
      <c r="H1565" s="171" t="s">
        <v>1390</v>
      </c>
      <c r="I1565" s="171"/>
      <c r="J1565" s="171"/>
      <c r="K1565" s="393"/>
    </row>
    <row r="1566" spans="7:11">
      <c r="G1566" s="171" t="s">
        <v>1391</v>
      </c>
      <c r="H1566" s="171" t="s">
        <v>1390</v>
      </c>
      <c r="I1566" s="171"/>
      <c r="J1566" s="171"/>
      <c r="K1566" s="393"/>
    </row>
    <row r="1567" spans="7:11">
      <c r="G1567" s="171" t="s">
        <v>1392</v>
      </c>
      <c r="H1567" s="171" t="s">
        <v>1390</v>
      </c>
      <c r="I1567" s="171"/>
      <c r="J1567" s="171"/>
      <c r="K1567" s="393"/>
    </row>
    <row r="1568" spans="7:11">
      <c r="G1568" s="171" t="s">
        <v>1393</v>
      </c>
      <c r="H1568" s="171" t="s">
        <v>1390</v>
      </c>
      <c r="I1568" s="171"/>
      <c r="J1568" s="171"/>
      <c r="K1568" s="393"/>
    </row>
    <row r="1569" spans="7:11">
      <c r="G1569" s="171" t="s">
        <v>1394</v>
      </c>
      <c r="H1569" s="171" t="s">
        <v>1390</v>
      </c>
      <c r="I1569" s="171"/>
      <c r="J1569" s="171"/>
      <c r="K1569" s="393"/>
    </row>
    <row r="1570" spans="7:11">
      <c r="G1570" s="171" t="s">
        <v>1395</v>
      </c>
      <c r="H1570" s="171" t="s">
        <v>1390</v>
      </c>
      <c r="I1570" s="171"/>
      <c r="J1570" s="171"/>
      <c r="K1570" s="393"/>
    </row>
    <row r="1571" spans="7:11">
      <c r="G1571" s="171" t="s">
        <v>1396</v>
      </c>
      <c r="H1571" s="171"/>
      <c r="I1571" s="171"/>
      <c r="J1571" s="171"/>
      <c r="K1571" s="393"/>
    </row>
    <row r="1572" spans="7:11">
      <c r="G1572" s="171" t="s">
        <v>1397</v>
      </c>
      <c r="H1572" s="171"/>
      <c r="I1572" s="171"/>
      <c r="J1572" s="171"/>
      <c r="K1572" s="393"/>
    </row>
    <row r="1573" spans="7:11">
      <c r="G1573" s="171" t="s">
        <v>1398</v>
      </c>
      <c r="H1573" s="171"/>
      <c r="I1573" s="171"/>
      <c r="J1573" s="171"/>
      <c r="K1573" s="393"/>
    </row>
    <row r="1574" spans="7:11">
      <c r="G1574" s="171" t="s">
        <v>1399</v>
      </c>
      <c r="H1574" s="171" t="s">
        <v>1400</v>
      </c>
      <c r="I1574" s="171" t="s">
        <v>1401</v>
      </c>
      <c r="J1574" s="171" t="s">
        <v>1402</v>
      </c>
      <c r="K1574" s="393"/>
    </row>
    <row r="1575" spans="7:11">
      <c r="G1575" s="171" t="s">
        <v>1403</v>
      </c>
      <c r="H1575" s="171" t="s">
        <v>1172</v>
      </c>
      <c r="I1575" s="171" t="s">
        <v>1404</v>
      </c>
      <c r="J1575" s="171" t="s">
        <v>1405</v>
      </c>
      <c r="K1575" s="393"/>
    </row>
    <row r="1576" spans="7:11">
      <c r="G1576" s="171" t="s">
        <v>1406</v>
      </c>
      <c r="H1576" s="171" t="s">
        <v>1407</v>
      </c>
      <c r="I1576" s="171" t="s">
        <v>1408</v>
      </c>
      <c r="J1576" s="171" t="s">
        <v>1409</v>
      </c>
      <c r="K1576" s="393"/>
    </row>
    <row r="1577" spans="7:11">
      <c r="G1577" s="171" t="s">
        <v>1410</v>
      </c>
      <c r="H1577" s="171" t="s">
        <v>1411</v>
      </c>
      <c r="I1577" s="171" t="s">
        <v>1412</v>
      </c>
      <c r="J1577" s="171" t="s">
        <v>1413</v>
      </c>
      <c r="K1577" s="393"/>
    </row>
    <row r="1578" spans="7:11">
      <c r="G1578" s="171" t="s">
        <v>1414</v>
      </c>
      <c r="H1578" s="171"/>
      <c r="I1578" s="171"/>
      <c r="J1578" s="171"/>
      <c r="K1578" s="393"/>
    </row>
    <row r="1579" spans="7:11">
      <c r="G1579" s="171" t="s">
        <v>1030</v>
      </c>
      <c r="H1579" s="171" t="s">
        <v>228</v>
      </c>
      <c r="I1579" s="171"/>
      <c r="J1579" s="171"/>
      <c r="K1579" s="393"/>
    </row>
    <row r="1580" spans="7:11">
      <c r="G1580" s="171" t="s">
        <v>1415</v>
      </c>
      <c r="H1580" s="171" t="s">
        <v>394</v>
      </c>
      <c r="I1580" s="171"/>
      <c r="J1580" s="171"/>
      <c r="K1580" s="393"/>
    </row>
    <row r="1581" spans="7:11">
      <c r="G1581" s="171" t="s">
        <v>1087</v>
      </c>
      <c r="H1581" s="171" t="s">
        <v>1416</v>
      </c>
      <c r="I1581" s="171"/>
      <c r="J1581" s="171"/>
      <c r="K1581" s="393"/>
    </row>
    <row r="1582" spans="7:11">
      <c r="G1582" s="171" t="s">
        <v>1417</v>
      </c>
      <c r="H1582" s="171" t="s">
        <v>1418</v>
      </c>
      <c r="I1582" s="171"/>
      <c r="J1582" s="171"/>
      <c r="K1582" s="393"/>
    </row>
    <row r="1583" spans="7:11">
      <c r="G1583" s="171" t="s">
        <v>1419</v>
      </c>
      <c r="H1583" s="171" t="s">
        <v>1420</v>
      </c>
      <c r="I1583" s="171"/>
      <c r="J1583" s="171"/>
      <c r="K1583" s="393"/>
    </row>
    <row r="1584" spans="7:11">
      <c r="G1584" s="171" t="s">
        <v>1374</v>
      </c>
      <c r="H1584" s="171" t="s">
        <v>1421</v>
      </c>
      <c r="I1584" s="171"/>
      <c r="J1584" s="171"/>
      <c r="K1584" s="393"/>
    </row>
    <row r="1585" spans="7:11">
      <c r="G1585" s="171" t="s">
        <v>1422</v>
      </c>
      <c r="H1585" s="171"/>
      <c r="I1585" s="171"/>
      <c r="J1585" s="171"/>
      <c r="K1585" s="393"/>
    </row>
    <row r="1586" spans="7:11">
      <c r="G1586" s="171" t="s">
        <v>209</v>
      </c>
      <c r="H1586" s="171" t="s">
        <v>1316</v>
      </c>
      <c r="I1586" s="171" t="s">
        <v>1423</v>
      </c>
      <c r="J1586" s="171" t="s">
        <v>1424</v>
      </c>
      <c r="K1586" s="393"/>
    </row>
    <row r="1587" spans="7:11">
      <c r="G1587" s="171" t="s">
        <v>864</v>
      </c>
      <c r="H1587" s="171">
        <v>89</v>
      </c>
      <c r="I1587" s="172">
        <v>0.15</v>
      </c>
      <c r="J1587" s="172">
        <v>0.35</v>
      </c>
      <c r="K1587" s="394"/>
    </row>
    <row r="1588" spans="7:11">
      <c r="G1588" s="171" t="s">
        <v>865</v>
      </c>
      <c r="H1588" s="171">
        <v>84</v>
      </c>
      <c r="I1588" s="172">
        <v>0.08</v>
      </c>
      <c r="J1588" s="172">
        <v>0.3</v>
      </c>
      <c r="K1588" s="394"/>
    </row>
    <row r="1589" spans="7:11">
      <c r="G1589" s="171" t="s">
        <v>867</v>
      </c>
      <c r="H1589" s="171">
        <v>80</v>
      </c>
      <c r="I1589" s="172">
        <v>0.05</v>
      </c>
      <c r="J1589" s="172">
        <v>0.25</v>
      </c>
      <c r="K1589" s="394"/>
    </row>
    <row r="1590" spans="7:11">
      <c r="G1590" s="171" t="s">
        <v>1317</v>
      </c>
      <c r="H1590" s="171">
        <v>87</v>
      </c>
      <c r="I1590" s="172">
        <v>0.1</v>
      </c>
      <c r="J1590" s="172">
        <v>0.28000000000000003</v>
      </c>
      <c r="K1590" s="394"/>
    </row>
    <row r="1591" spans="7:11">
      <c r="G1591" s="171" t="s">
        <v>1425</v>
      </c>
      <c r="H1591" s="171"/>
      <c r="I1591" s="171"/>
      <c r="J1591" s="171"/>
      <c r="K1591" s="393"/>
    </row>
    <row r="1592" spans="7:11">
      <c r="G1592" s="171" t="s">
        <v>1426</v>
      </c>
      <c r="H1592" s="171"/>
      <c r="I1592" s="171"/>
      <c r="J1592" s="171"/>
      <c r="K1592" s="393"/>
    </row>
    <row r="1593" spans="7:11">
      <c r="G1593" s="171" t="s">
        <v>1427</v>
      </c>
      <c r="H1593" s="171"/>
      <c r="I1593" s="171"/>
      <c r="J1593" s="171"/>
      <c r="K1593" s="393"/>
    </row>
    <row r="1594" spans="7:11">
      <c r="G1594" s="171" t="s">
        <v>1428</v>
      </c>
      <c r="H1594" s="171" t="s">
        <v>228</v>
      </c>
      <c r="I1594" s="171"/>
      <c r="J1594" s="171"/>
      <c r="K1594" s="393"/>
    </row>
    <row r="1595" spans="7:11">
      <c r="G1595" s="171" t="s">
        <v>1429</v>
      </c>
      <c r="H1595" s="171" t="s">
        <v>1430</v>
      </c>
      <c r="I1595" s="171"/>
      <c r="J1595" s="171"/>
      <c r="K1595" s="393"/>
    </row>
    <row r="1596" spans="7:11">
      <c r="G1596" s="171" t="s">
        <v>1431</v>
      </c>
      <c r="H1596" s="171" t="s">
        <v>1432</v>
      </c>
      <c r="I1596" s="171"/>
      <c r="J1596" s="171"/>
      <c r="K1596" s="393"/>
    </row>
    <row r="1597" spans="7:11">
      <c r="G1597" s="171" t="s">
        <v>1433</v>
      </c>
      <c r="H1597" s="171" t="s">
        <v>1434</v>
      </c>
      <c r="I1597" s="171"/>
      <c r="J1597" s="171"/>
      <c r="K1597" s="393"/>
    </row>
    <row r="1598" spans="7:11">
      <c r="G1598" s="171" t="s">
        <v>1435</v>
      </c>
      <c r="H1598" s="171" t="s">
        <v>1436</v>
      </c>
      <c r="I1598" s="171"/>
      <c r="J1598" s="171"/>
      <c r="K1598" s="393"/>
    </row>
    <row r="1599" spans="7:11">
      <c r="G1599" s="171" t="s">
        <v>1437</v>
      </c>
      <c r="H1599" s="171" t="s">
        <v>1438</v>
      </c>
      <c r="I1599" s="171"/>
      <c r="J1599" s="171"/>
      <c r="K1599" s="393"/>
    </row>
    <row r="1600" spans="7:11">
      <c r="G1600" s="171" t="s">
        <v>1439</v>
      </c>
      <c r="H1600" s="171"/>
      <c r="I1600" s="171"/>
      <c r="J1600" s="171"/>
      <c r="K1600" s="393"/>
    </row>
    <row r="1601" spans="7:11">
      <c r="G1601" s="171" t="s">
        <v>1440</v>
      </c>
      <c r="H1601" s="171"/>
      <c r="I1601" s="171"/>
      <c r="J1601" s="171"/>
      <c r="K1601" s="393"/>
    </row>
    <row r="1602" spans="7:11">
      <c r="G1602" s="171" t="s">
        <v>250</v>
      </c>
      <c r="H1602" s="171" t="s">
        <v>1441</v>
      </c>
      <c r="I1602" s="171"/>
      <c r="J1602" s="171"/>
      <c r="K1602" s="393"/>
    </row>
    <row r="1603" spans="7:11">
      <c r="G1603" s="171" t="s">
        <v>441</v>
      </c>
      <c r="H1603" s="171" t="s">
        <v>444</v>
      </c>
      <c r="I1603" s="171"/>
      <c r="J1603" s="171"/>
      <c r="K1603" s="393"/>
    </row>
    <row r="1604" spans="7:11">
      <c r="G1604" s="171" t="s">
        <v>1442</v>
      </c>
      <c r="H1604" s="171" t="s">
        <v>943</v>
      </c>
      <c r="I1604" s="171"/>
      <c r="J1604" s="171"/>
      <c r="K1604" s="393"/>
    </row>
    <row r="1605" spans="7:11">
      <c r="G1605" s="171" t="s">
        <v>728</v>
      </c>
      <c r="H1605" s="171" t="s">
        <v>949</v>
      </c>
      <c r="I1605" s="171"/>
      <c r="J1605" s="171"/>
      <c r="K1605" s="393"/>
    </row>
    <row r="1606" spans="7:11">
      <c r="G1606" s="171" t="s">
        <v>482</v>
      </c>
      <c r="H1606" s="171" t="s">
        <v>950</v>
      </c>
      <c r="I1606" s="171"/>
      <c r="J1606" s="171"/>
      <c r="K1606" s="393"/>
    </row>
    <row r="1607" spans="7:11">
      <c r="G1607" s="171" t="s">
        <v>210</v>
      </c>
      <c r="H1607" s="171" t="s">
        <v>1443</v>
      </c>
      <c r="I1607" s="171"/>
      <c r="J1607" s="171"/>
      <c r="K1607" s="393"/>
    </row>
    <row r="1608" spans="7:11">
      <c r="G1608" s="171" t="s">
        <v>731</v>
      </c>
      <c r="H1608" s="171" t="s">
        <v>1444</v>
      </c>
      <c r="I1608" s="171"/>
      <c r="J1608" s="171"/>
      <c r="K1608" s="393"/>
    </row>
    <row r="1609" spans="7:11">
      <c r="G1609" s="171" t="s">
        <v>1445</v>
      </c>
      <c r="H1609" s="171"/>
      <c r="I1609" s="171"/>
      <c r="J1609" s="171"/>
      <c r="K1609" s="393"/>
    </row>
    <row r="1610" spans="7:11">
      <c r="G1610" s="171" t="s">
        <v>971</v>
      </c>
      <c r="H1610" s="171" t="s">
        <v>477</v>
      </c>
      <c r="I1610" s="171"/>
      <c r="J1610" s="171"/>
      <c r="K1610" s="393"/>
    </row>
    <row r="1611" spans="7:11">
      <c r="G1611" s="171" t="s">
        <v>976</v>
      </c>
      <c r="H1611" s="171" t="s">
        <v>975</v>
      </c>
      <c r="I1611" s="171"/>
      <c r="J1611" s="171"/>
      <c r="K1611" s="393"/>
    </row>
    <row r="1612" spans="7:11">
      <c r="G1612" s="171" t="s">
        <v>978</v>
      </c>
      <c r="H1612" s="171" t="s">
        <v>1446</v>
      </c>
      <c r="I1612" s="171"/>
      <c r="J1612" s="171"/>
      <c r="K1612" s="393"/>
    </row>
    <row r="1613" spans="7:11">
      <c r="G1613" s="171" t="s">
        <v>1447</v>
      </c>
      <c r="H1613" s="171" t="s">
        <v>1448</v>
      </c>
      <c r="I1613" s="171"/>
      <c r="J1613" s="171"/>
      <c r="K1613" s="393"/>
    </row>
    <row r="1614" spans="7:11">
      <c r="G1614" s="171" t="s">
        <v>1449</v>
      </c>
      <c r="H1614" s="171" t="s">
        <v>1450</v>
      </c>
      <c r="I1614" s="171"/>
      <c r="J1614" s="171"/>
      <c r="K1614" s="393"/>
    </row>
    <row r="1615" spans="7:11">
      <c r="G1615" s="171" t="s">
        <v>1451</v>
      </c>
      <c r="H1615" s="171"/>
      <c r="I1615" s="171"/>
      <c r="J1615" s="171"/>
      <c r="K1615" s="393"/>
    </row>
    <row r="1616" spans="7:11">
      <c r="G1616" s="171" t="s">
        <v>981</v>
      </c>
      <c r="H1616" s="171"/>
      <c r="I1616" s="171"/>
      <c r="J1616" s="171"/>
      <c r="K1616" s="393"/>
    </row>
    <row r="1617" spans="7:11">
      <c r="G1617" s="171" t="s">
        <v>1452</v>
      </c>
      <c r="H1617" s="171"/>
      <c r="I1617" s="171"/>
      <c r="J1617" s="171"/>
      <c r="K1617" s="393"/>
    </row>
    <row r="1618" spans="7:11">
      <c r="G1618" s="171" t="s">
        <v>1453</v>
      </c>
      <c r="H1618" s="171"/>
      <c r="I1618" s="171"/>
      <c r="J1618" s="171"/>
      <c r="K1618" s="393"/>
    </row>
    <row r="1619" spans="7:11">
      <c r="G1619" s="171" t="s">
        <v>1058</v>
      </c>
      <c r="H1619" s="171" t="s">
        <v>228</v>
      </c>
      <c r="I1619" s="171"/>
      <c r="J1619" s="171"/>
      <c r="K1619" s="393"/>
    </row>
    <row r="1620" spans="7:11">
      <c r="G1620" s="171" t="s">
        <v>1454</v>
      </c>
      <c r="H1620" s="171" t="s">
        <v>1455</v>
      </c>
      <c r="I1620" s="171"/>
      <c r="J1620" s="171"/>
      <c r="K1620" s="393"/>
    </row>
    <row r="1621" spans="7:11">
      <c r="G1621" s="171" t="s">
        <v>1336</v>
      </c>
      <c r="H1621" s="171" t="s">
        <v>392</v>
      </c>
      <c r="I1621" s="171"/>
      <c r="J1621" s="171"/>
      <c r="K1621" s="393"/>
    </row>
    <row r="1622" spans="7:11">
      <c r="G1622" s="171" t="s">
        <v>1456</v>
      </c>
      <c r="H1622" s="171" t="s">
        <v>540</v>
      </c>
      <c r="I1622" s="171"/>
      <c r="J1622" s="171"/>
      <c r="K1622" s="393"/>
    </row>
    <row r="1623" spans="7:11">
      <c r="G1623" s="171" t="s">
        <v>1457</v>
      </c>
      <c r="H1623" s="171" t="s">
        <v>1458</v>
      </c>
      <c r="I1623" s="171"/>
      <c r="J1623" s="171"/>
      <c r="K1623" s="393"/>
    </row>
    <row r="1624" spans="7:11">
      <c r="G1624" s="171" t="s">
        <v>1459</v>
      </c>
      <c r="H1624" s="171" t="s">
        <v>1460</v>
      </c>
      <c r="I1624" s="171"/>
      <c r="J1624" s="171"/>
      <c r="K1624" s="393"/>
    </row>
    <row r="1625" spans="7:11">
      <c r="G1625" s="171" t="s">
        <v>1461</v>
      </c>
      <c r="H1625" s="171"/>
      <c r="I1625" s="171"/>
      <c r="J1625" s="171"/>
      <c r="K1625" s="393"/>
    </row>
    <row r="1626" spans="7:11">
      <c r="G1626" s="171" t="s">
        <v>1462</v>
      </c>
      <c r="H1626" s="171" t="s">
        <v>1463</v>
      </c>
      <c r="I1626" s="171"/>
      <c r="J1626" s="171"/>
      <c r="K1626" s="393"/>
    </row>
    <row r="1627" spans="7:11">
      <c r="G1627" s="171" t="s">
        <v>1464</v>
      </c>
      <c r="H1627" s="171" t="s">
        <v>1283</v>
      </c>
      <c r="I1627" s="171"/>
      <c r="J1627" s="171"/>
      <c r="K1627" s="393"/>
    </row>
    <row r="1628" spans="7:11">
      <c r="G1628" s="171" t="s">
        <v>1132</v>
      </c>
      <c r="H1628" s="171" t="s">
        <v>1465</v>
      </c>
      <c r="I1628" s="171"/>
      <c r="J1628" s="171"/>
      <c r="K1628" s="393"/>
    </row>
    <row r="1629" spans="7:11">
      <c r="G1629" s="171" t="s">
        <v>1466</v>
      </c>
      <c r="H1629" s="171" t="s">
        <v>1349</v>
      </c>
      <c r="I1629" s="171"/>
      <c r="J1629" s="171"/>
      <c r="K1629" s="393"/>
    </row>
    <row r="1630" spans="7:11">
      <c r="G1630" s="171" t="s">
        <v>1282</v>
      </c>
      <c r="H1630" s="171" t="s">
        <v>1283</v>
      </c>
      <c r="I1630" s="171"/>
      <c r="J1630" s="171"/>
      <c r="K1630" s="393"/>
    </row>
    <row r="1631" spans="7:11">
      <c r="G1631" s="171" t="s">
        <v>1467</v>
      </c>
      <c r="H1631" s="171"/>
      <c r="I1631" s="171"/>
      <c r="J1631" s="171"/>
      <c r="K1631" s="393"/>
    </row>
    <row r="1632" spans="7:11">
      <c r="G1632" s="171" t="s">
        <v>376</v>
      </c>
      <c r="H1632" s="171"/>
      <c r="I1632" s="171"/>
      <c r="J1632" s="171"/>
      <c r="K1632" s="393"/>
    </row>
    <row r="1633" spans="7:11">
      <c r="G1633" s="171" t="s">
        <v>1468</v>
      </c>
      <c r="H1633" s="171"/>
      <c r="I1633" s="171"/>
      <c r="J1633" s="171"/>
      <c r="K1633" s="393"/>
    </row>
    <row r="1634" spans="7:11">
      <c r="G1634" s="171" t="s">
        <v>1469</v>
      </c>
      <c r="H1634" s="171"/>
      <c r="I1634" s="171"/>
      <c r="J1634" s="171"/>
      <c r="K1634" s="393"/>
    </row>
    <row r="1635" spans="7:11">
      <c r="G1635" s="171" t="s">
        <v>378</v>
      </c>
      <c r="H1635" s="171"/>
      <c r="I1635" s="171"/>
      <c r="J1635" s="171"/>
      <c r="K1635" s="393"/>
    </row>
    <row r="1636" spans="7:11">
      <c r="G1636" s="171" t="s">
        <v>379</v>
      </c>
      <c r="H1636" s="171"/>
      <c r="I1636" s="171"/>
      <c r="J1636" s="171"/>
      <c r="K1636" s="393"/>
    </row>
    <row r="1637" spans="7:11">
      <c r="G1637" s="171" t="s">
        <v>1470</v>
      </c>
      <c r="H1637" s="171"/>
      <c r="I1637" s="171"/>
      <c r="J1637" s="171"/>
      <c r="K1637" s="393"/>
    </row>
    <row r="1638" spans="7:11">
      <c r="G1638" s="171" t="s">
        <v>1471</v>
      </c>
      <c r="H1638" s="171"/>
      <c r="I1638" s="171"/>
      <c r="J1638" s="171"/>
      <c r="K1638" s="393"/>
    </row>
    <row r="1639" spans="7:11">
      <c r="G1639" s="171" t="s">
        <v>1472</v>
      </c>
      <c r="H1639" s="171"/>
      <c r="I1639" s="171"/>
      <c r="J1639" s="171"/>
      <c r="K1639" s="393"/>
    </row>
    <row r="1640" spans="7:11">
      <c r="G1640" s="171" t="s">
        <v>1473</v>
      </c>
      <c r="H1640" s="171"/>
      <c r="I1640" s="171"/>
      <c r="J1640" s="171"/>
      <c r="K1640" s="393"/>
    </row>
    <row r="1641" spans="7:11">
      <c r="G1641" s="171" t="s">
        <v>1474</v>
      </c>
      <c r="H1641" s="171"/>
      <c r="I1641" s="171"/>
      <c r="J1641" s="171"/>
      <c r="K1641" s="393"/>
    </row>
    <row r="1642" spans="7:11">
      <c r="G1642" s="171" t="s">
        <v>1475</v>
      </c>
      <c r="H1642" s="171"/>
      <c r="I1642" s="171"/>
      <c r="J1642" s="171"/>
      <c r="K1642" s="393"/>
    </row>
    <row r="1643" spans="7:11">
      <c r="G1643" s="171" t="s">
        <v>1476</v>
      </c>
      <c r="H1643" s="171"/>
      <c r="I1643" s="171"/>
      <c r="J1643" s="171"/>
      <c r="K1643" s="393"/>
    </row>
    <row r="1644" spans="7:11">
      <c r="G1644" s="171" t="s">
        <v>1477</v>
      </c>
      <c r="H1644" s="171"/>
      <c r="I1644" s="171"/>
      <c r="J1644" s="171"/>
      <c r="K1644" s="393"/>
    </row>
    <row r="1645" spans="7:11">
      <c r="G1645" s="171" t="s">
        <v>1478</v>
      </c>
      <c r="H1645" s="171"/>
      <c r="I1645" s="171"/>
      <c r="J1645" s="171"/>
      <c r="K1645" s="393"/>
    </row>
    <row r="1646" spans="7:11">
      <c r="G1646" s="171" t="s">
        <v>1479</v>
      </c>
      <c r="H1646" s="171"/>
      <c r="I1646" s="171"/>
      <c r="J1646" s="171"/>
      <c r="K1646" s="393"/>
    </row>
    <row r="1647" spans="7:11">
      <c r="G1647" s="171" t="s">
        <v>262</v>
      </c>
      <c r="H1647" s="171" t="s">
        <v>396</v>
      </c>
      <c r="I1647" s="171"/>
      <c r="J1647" s="171"/>
      <c r="K1647" s="393"/>
    </row>
    <row r="1648" spans="7:11">
      <c r="G1648" s="171" t="s">
        <v>864</v>
      </c>
      <c r="H1648" s="171" t="s">
        <v>394</v>
      </c>
      <c r="I1648" s="171"/>
      <c r="J1648" s="171"/>
      <c r="K1648" s="393"/>
    </row>
    <row r="1649" spans="7:14">
      <c r="G1649" s="171" t="s">
        <v>792</v>
      </c>
      <c r="H1649" s="171" t="s">
        <v>1480</v>
      </c>
      <c r="I1649" s="171"/>
      <c r="J1649" s="171"/>
      <c r="K1649" s="393"/>
    </row>
    <row r="1650" spans="7:14">
      <c r="G1650" s="171" t="s">
        <v>866</v>
      </c>
      <c r="H1650" s="171" t="s">
        <v>754</v>
      </c>
      <c r="I1650" s="171"/>
      <c r="J1650" s="171"/>
      <c r="K1650" s="393"/>
    </row>
    <row r="1651" spans="7:14">
      <c r="G1651" s="171" t="s">
        <v>1481</v>
      </c>
      <c r="H1651" s="171" t="s">
        <v>1482</v>
      </c>
      <c r="I1651" s="171"/>
      <c r="J1651" s="171"/>
      <c r="K1651" s="393"/>
    </row>
    <row r="1652" spans="7:14">
      <c r="G1652" s="171" t="s">
        <v>498</v>
      </c>
      <c r="H1652" s="171" t="s">
        <v>1483</v>
      </c>
      <c r="I1652" s="171"/>
      <c r="J1652" s="171"/>
      <c r="K1652" s="393"/>
    </row>
    <row r="1653" spans="7:14">
      <c r="G1653" s="171" t="s">
        <v>1484</v>
      </c>
      <c r="H1653" s="171" t="s">
        <v>540</v>
      </c>
      <c r="I1653" s="171"/>
      <c r="J1653" s="171"/>
      <c r="K1653" s="393"/>
    </row>
    <row r="1654" spans="7:14" ht="13.5">
      <c r="G1654"/>
      <c r="H1654"/>
      <c r="I1654"/>
      <c r="J1654"/>
      <c r="K1654" s="397"/>
      <c r="L1654"/>
      <c r="M1654"/>
      <c r="N1654"/>
    </row>
    <row r="1655" spans="7:14" ht="13.5">
      <c r="G1655"/>
      <c r="H1655"/>
      <c r="I1655"/>
      <c r="J1655"/>
      <c r="K1655" s="397"/>
      <c r="L1655"/>
      <c r="M1655"/>
      <c r="N1655"/>
    </row>
    <row r="1656" spans="7:14" ht="13.5">
      <c r="G1656"/>
      <c r="H1656"/>
      <c r="I1656"/>
      <c r="J1656"/>
      <c r="K1656" s="397"/>
      <c r="L1656"/>
      <c r="M1656"/>
      <c r="N1656"/>
    </row>
    <row r="1657" spans="7:14">
      <c r="G1657" s="176" t="s">
        <v>1485</v>
      </c>
      <c r="H1657" s="176"/>
      <c r="I1657" s="176"/>
      <c r="J1657" s="176"/>
      <c r="K1657" s="399"/>
      <c r="L1657" s="182"/>
      <c r="M1657" s="182"/>
      <c r="N1657" s="182"/>
    </row>
    <row r="1658" spans="7:14">
      <c r="G1658" s="176"/>
      <c r="H1658" s="176"/>
      <c r="I1658" s="176"/>
      <c r="J1658" s="176"/>
      <c r="K1658" s="399"/>
      <c r="L1658" s="182"/>
      <c r="M1658" s="182"/>
      <c r="N1658" s="182"/>
    </row>
    <row r="1659" spans="7:14">
      <c r="G1659" s="176" t="s">
        <v>1486</v>
      </c>
      <c r="H1659" s="176"/>
      <c r="I1659" s="176"/>
      <c r="J1659" s="176"/>
      <c r="K1659" s="399"/>
      <c r="L1659" s="182"/>
      <c r="M1659" s="182"/>
      <c r="N1659" s="182"/>
    </row>
    <row r="1660" spans="7:14">
      <c r="G1660" s="176" t="s">
        <v>1487</v>
      </c>
      <c r="H1660" s="176"/>
      <c r="I1660" s="176"/>
      <c r="J1660" s="176"/>
      <c r="K1660" s="399"/>
      <c r="L1660" s="182"/>
      <c r="M1660" s="182"/>
      <c r="N1660" s="182"/>
    </row>
    <row r="1661" spans="7:14">
      <c r="G1661" s="176" t="s">
        <v>1200</v>
      </c>
      <c r="H1661" s="176"/>
      <c r="I1661" s="176"/>
      <c r="J1661" s="176"/>
      <c r="K1661" s="399"/>
      <c r="L1661" s="182"/>
      <c r="M1661" s="182"/>
      <c r="N1661" s="182"/>
    </row>
    <row r="1662" spans="7:14">
      <c r="G1662" s="176" t="s">
        <v>1488</v>
      </c>
      <c r="H1662" s="176" t="s">
        <v>185</v>
      </c>
      <c r="I1662" s="176" t="s">
        <v>496</v>
      </c>
      <c r="J1662" s="176" t="s">
        <v>421</v>
      </c>
      <c r="K1662" s="399"/>
      <c r="L1662" s="182"/>
      <c r="M1662" s="182"/>
      <c r="N1662" s="182"/>
    </row>
    <row r="1663" spans="7:14">
      <c r="G1663" s="176" t="s">
        <v>1489</v>
      </c>
      <c r="H1663" s="176">
        <v>5</v>
      </c>
      <c r="I1663" s="176">
        <v>4</v>
      </c>
      <c r="J1663" s="176">
        <v>0.8</v>
      </c>
      <c r="K1663" s="399"/>
      <c r="L1663" s="182"/>
      <c r="M1663" s="182"/>
      <c r="N1663" s="182"/>
    </row>
    <row r="1664" spans="7:14">
      <c r="G1664" s="176" t="s">
        <v>557</v>
      </c>
      <c r="H1664" s="176">
        <v>4.5</v>
      </c>
      <c r="I1664" s="176">
        <v>4.3</v>
      </c>
      <c r="J1664" s="176">
        <v>0.96</v>
      </c>
      <c r="K1664" s="399"/>
      <c r="L1664" s="182"/>
      <c r="M1664" s="182"/>
      <c r="N1664" s="182"/>
    </row>
    <row r="1665" spans="7:14">
      <c r="G1665" s="176" t="s">
        <v>305</v>
      </c>
      <c r="H1665" s="178">
        <v>0.95</v>
      </c>
      <c r="I1665" s="178">
        <v>0.92</v>
      </c>
      <c r="J1665" s="176">
        <v>0.97</v>
      </c>
      <c r="K1665" s="399"/>
      <c r="L1665" s="182"/>
      <c r="M1665" s="182"/>
      <c r="N1665" s="182"/>
    </row>
    <row r="1666" spans="7:14">
      <c r="G1666" s="176" t="s">
        <v>1490</v>
      </c>
      <c r="H1666" s="176"/>
      <c r="I1666" s="176"/>
      <c r="J1666" s="176"/>
      <c r="K1666" s="399"/>
      <c r="L1666" s="182"/>
      <c r="M1666" s="182"/>
      <c r="N1666" s="182"/>
    </row>
    <row r="1667" spans="7:14">
      <c r="G1667" s="176" t="s">
        <v>1491</v>
      </c>
      <c r="H1667" s="176"/>
      <c r="I1667" s="176"/>
      <c r="J1667" s="176"/>
      <c r="K1667" s="399"/>
      <c r="L1667" s="182"/>
      <c r="M1667" s="182"/>
      <c r="N1667" s="182"/>
    </row>
    <row r="1668" spans="7:14">
      <c r="G1668" s="176" t="s">
        <v>1492</v>
      </c>
      <c r="H1668" s="176"/>
      <c r="I1668" s="176"/>
      <c r="J1668" s="176"/>
      <c r="K1668" s="399"/>
      <c r="L1668" s="182"/>
      <c r="M1668" s="182"/>
      <c r="N1668" s="182"/>
    </row>
    <row r="1669" spans="7:14">
      <c r="G1669" s="176" t="s">
        <v>1493</v>
      </c>
      <c r="H1669" s="176"/>
      <c r="I1669" s="176"/>
      <c r="J1669" s="176"/>
      <c r="K1669" s="399"/>
      <c r="L1669" s="182"/>
      <c r="M1669" s="182"/>
      <c r="N1669" s="182"/>
    </row>
    <row r="1670" spans="7:14">
      <c r="G1670" s="176" t="s">
        <v>1494</v>
      </c>
      <c r="H1670" s="176"/>
      <c r="I1670" s="176"/>
      <c r="J1670" s="176"/>
      <c r="K1670" s="399"/>
      <c r="L1670" s="182"/>
      <c r="M1670" s="182"/>
      <c r="N1670" s="182"/>
    </row>
    <row r="1671" spans="7:14">
      <c r="G1671" s="176" t="s">
        <v>1495</v>
      </c>
      <c r="H1671" s="176"/>
      <c r="I1671" s="176"/>
      <c r="J1671" s="176"/>
      <c r="K1671" s="399"/>
      <c r="L1671" s="182"/>
      <c r="M1671" s="182"/>
      <c r="N1671" s="182"/>
    </row>
    <row r="1672" spans="7:14">
      <c r="G1672" s="176" t="s">
        <v>1277</v>
      </c>
      <c r="H1672" s="176"/>
      <c r="I1672" s="176"/>
      <c r="J1672" s="176"/>
      <c r="K1672" s="399"/>
      <c r="L1672" s="182"/>
      <c r="M1672" s="182"/>
      <c r="N1672" s="182"/>
    </row>
    <row r="1673" spans="7:14">
      <c r="G1673" s="176" t="s">
        <v>421</v>
      </c>
      <c r="H1673" s="176" t="s">
        <v>228</v>
      </c>
      <c r="I1673" s="176"/>
      <c r="J1673" s="176"/>
      <c r="K1673" s="399"/>
      <c r="L1673" s="182"/>
      <c r="M1673" s="182"/>
      <c r="N1673" s="182"/>
    </row>
    <row r="1674" spans="7:14">
      <c r="G1674" s="176" t="s">
        <v>1496</v>
      </c>
      <c r="H1674" s="176" t="s">
        <v>1497</v>
      </c>
      <c r="I1674" s="176"/>
      <c r="J1674" s="176"/>
      <c r="K1674" s="399"/>
      <c r="L1674" s="182"/>
      <c r="M1674" s="182"/>
      <c r="N1674" s="182"/>
    </row>
    <row r="1675" spans="7:14">
      <c r="G1675" s="176" t="s">
        <v>1498</v>
      </c>
      <c r="H1675" s="176" t="s">
        <v>1499</v>
      </c>
      <c r="I1675" s="176"/>
      <c r="J1675" s="176"/>
      <c r="K1675" s="399"/>
      <c r="L1675" s="182"/>
      <c r="M1675" s="182"/>
      <c r="N1675" s="182"/>
    </row>
    <row r="1676" spans="7:14">
      <c r="G1676" s="176" t="s">
        <v>1500</v>
      </c>
      <c r="H1676" s="176" t="s">
        <v>1501</v>
      </c>
      <c r="I1676" s="176"/>
      <c r="J1676" s="176"/>
      <c r="K1676" s="399"/>
      <c r="L1676" s="182"/>
      <c r="M1676" s="182"/>
      <c r="N1676" s="182"/>
    </row>
    <row r="1677" spans="7:14">
      <c r="G1677" s="176" t="s">
        <v>1502</v>
      </c>
      <c r="H1677" s="176" t="s">
        <v>1503</v>
      </c>
      <c r="I1677" s="176"/>
      <c r="J1677" s="176"/>
      <c r="K1677" s="399"/>
      <c r="L1677" s="182"/>
      <c r="M1677" s="182"/>
      <c r="N1677" s="182"/>
    </row>
    <row r="1678" spans="7:14">
      <c r="G1678" s="176" t="s">
        <v>1504</v>
      </c>
      <c r="H1678" s="176" t="s">
        <v>1505</v>
      </c>
      <c r="I1678" s="176"/>
      <c r="J1678" s="176"/>
      <c r="K1678" s="399"/>
      <c r="L1678" s="182"/>
      <c r="M1678" s="182"/>
      <c r="N1678" s="182"/>
    </row>
    <row r="1679" spans="7:14">
      <c r="G1679" s="176" t="s">
        <v>1506</v>
      </c>
      <c r="H1679" s="176"/>
      <c r="I1679" s="176"/>
      <c r="J1679" s="176"/>
      <c r="K1679" s="399"/>
      <c r="L1679" s="182"/>
      <c r="M1679" s="182"/>
      <c r="N1679" s="182"/>
    </row>
    <row r="1680" spans="7:14">
      <c r="G1680" s="176" t="s">
        <v>1507</v>
      </c>
      <c r="H1680" s="176"/>
      <c r="I1680" s="176"/>
      <c r="J1680" s="176"/>
      <c r="K1680" s="399"/>
      <c r="L1680" s="182"/>
      <c r="M1680" s="182"/>
      <c r="N1680" s="182"/>
    </row>
    <row r="1681" spans="7:14">
      <c r="G1681" s="176" t="s">
        <v>1508</v>
      </c>
      <c r="H1681" s="176"/>
      <c r="I1681" s="176"/>
      <c r="J1681" s="176"/>
      <c r="K1681" s="399"/>
      <c r="L1681" s="182"/>
      <c r="M1681" s="182"/>
      <c r="N1681" s="182"/>
    </row>
    <row r="1682" spans="7:14">
      <c r="G1682" s="176" t="s">
        <v>1509</v>
      </c>
      <c r="H1682" s="176"/>
      <c r="I1682" s="176"/>
      <c r="J1682" s="176"/>
      <c r="K1682" s="399"/>
      <c r="L1682" s="182"/>
      <c r="M1682" s="182"/>
      <c r="N1682" s="182"/>
    </row>
    <row r="1683" spans="7:14">
      <c r="G1683" s="176" t="s">
        <v>1510</v>
      </c>
      <c r="H1683" s="176"/>
      <c r="I1683" s="176"/>
      <c r="J1683" s="176"/>
      <c r="K1683" s="399"/>
      <c r="L1683" s="182"/>
      <c r="M1683" s="182"/>
      <c r="N1683" s="182"/>
    </row>
    <row r="1684" spans="7:14">
      <c r="G1684" s="176" t="s">
        <v>1511</v>
      </c>
      <c r="H1684" s="176"/>
      <c r="I1684" s="176"/>
      <c r="J1684" s="176"/>
      <c r="K1684" s="399"/>
      <c r="L1684" s="182"/>
      <c r="M1684" s="182"/>
      <c r="N1684" s="182"/>
    </row>
    <row r="1685" spans="7:14">
      <c r="G1685" s="176" t="s">
        <v>1512</v>
      </c>
      <c r="H1685" s="176"/>
      <c r="I1685" s="176"/>
      <c r="J1685" s="176"/>
      <c r="K1685" s="399"/>
      <c r="L1685" s="182"/>
      <c r="M1685" s="182"/>
      <c r="N1685" s="182"/>
    </row>
    <row r="1686" spans="7:14">
      <c r="G1686" s="176" t="s">
        <v>262</v>
      </c>
      <c r="H1686" s="176" t="s">
        <v>263</v>
      </c>
      <c r="I1686" s="176"/>
      <c r="J1686" s="176"/>
      <c r="K1686" s="399"/>
      <c r="L1686" s="182"/>
      <c r="M1686" s="182"/>
      <c r="N1686" s="182"/>
    </row>
    <row r="1687" spans="7:14">
      <c r="G1687" s="176" t="s">
        <v>233</v>
      </c>
      <c r="H1687" s="178">
        <v>0.35</v>
      </c>
      <c r="I1687" s="176"/>
      <c r="J1687" s="176"/>
      <c r="K1687" s="399"/>
      <c r="L1687" s="182"/>
      <c r="M1687" s="182"/>
      <c r="N1687" s="182"/>
    </row>
    <row r="1688" spans="7:14">
      <c r="G1688" s="176" t="s">
        <v>1513</v>
      </c>
      <c r="H1688" s="178">
        <v>0.25</v>
      </c>
      <c r="I1688" s="176"/>
      <c r="J1688" s="176"/>
      <c r="K1688" s="399"/>
      <c r="L1688" s="182"/>
      <c r="M1688" s="182"/>
      <c r="N1688" s="182"/>
    </row>
    <row r="1689" spans="7:14">
      <c r="G1689" s="176" t="s">
        <v>231</v>
      </c>
      <c r="H1689" s="178">
        <v>0.2</v>
      </c>
      <c r="I1689" s="176"/>
      <c r="J1689" s="176"/>
      <c r="K1689" s="399"/>
      <c r="L1689" s="182"/>
      <c r="M1689" s="182"/>
      <c r="N1689" s="182"/>
    </row>
    <row r="1690" spans="7:14">
      <c r="G1690" s="176" t="s">
        <v>1514</v>
      </c>
      <c r="H1690" s="178">
        <v>0.1</v>
      </c>
      <c r="I1690" s="176"/>
      <c r="J1690" s="176"/>
      <c r="K1690" s="399"/>
      <c r="L1690" s="182"/>
      <c r="M1690" s="182"/>
      <c r="N1690" s="182"/>
    </row>
    <row r="1691" spans="7:14">
      <c r="G1691" s="176" t="s">
        <v>236</v>
      </c>
      <c r="H1691" s="178">
        <v>0.1</v>
      </c>
      <c r="I1691" s="176"/>
      <c r="J1691" s="176"/>
      <c r="K1691" s="399"/>
      <c r="L1691" s="182"/>
      <c r="M1691" s="182"/>
      <c r="N1691" s="182"/>
    </row>
    <row r="1692" spans="7:14">
      <c r="G1692" s="176" t="s">
        <v>1515</v>
      </c>
      <c r="H1692" s="176"/>
      <c r="I1692" s="176"/>
      <c r="J1692" s="176"/>
      <c r="K1692" s="399"/>
      <c r="L1692" s="182"/>
      <c r="M1692" s="182"/>
      <c r="N1692" s="182"/>
    </row>
    <row r="1693" spans="7:14">
      <c r="G1693" s="176" t="s">
        <v>696</v>
      </c>
      <c r="H1693" s="176"/>
      <c r="I1693" s="176"/>
      <c r="J1693" s="176"/>
      <c r="K1693" s="399"/>
      <c r="L1693" s="182"/>
      <c r="M1693" s="182"/>
      <c r="N1693" s="182"/>
    </row>
    <row r="1694" spans="7:14">
      <c r="G1694" s="176" t="s">
        <v>1516</v>
      </c>
      <c r="H1694" s="176"/>
      <c r="I1694" s="176"/>
      <c r="J1694" s="176"/>
      <c r="K1694" s="399"/>
      <c r="L1694" s="182"/>
      <c r="M1694" s="182"/>
      <c r="N1694" s="182"/>
    </row>
    <row r="1695" spans="7:14">
      <c r="G1695" s="176" t="s">
        <v>1517</v>
      </c>
      <c r="H1695" s="176"/>
      <c r="I1695" s="176"/>
      <c r="J1695" s="176"/>
      <c r="K1695" s="399"/>
      <c r="L1695" s="182"/>
      <c r="M1695" s="182"/>
      <c r="N1695" s="182"/>
    </row>
    <row r="1696" spans="7:14">
      <c r="G1696" s="176" t="s">
        <v>1488</v>
      </c>
      <c r="H1696" s="176" t="s">
        <v>185</v>
      </c>
      <c r="I1696" s="176"/>
      <c r="J1696" s="176"/>
      <c r="K1696" s="399"/>
      <c r="L1696" s="182"/>
      <c r="M1696" s="182"/>
      <c r="N1696" s="182"/>
    </row>
    <row r="1697" spans="7:14">
      <c r="G1697" s="176" t="s">
        <v>306</v>
      </c>
      <c r="H1697" s="178">
        <v>0.4</v>
      </c>
      <c r="I1697" s="176"/>
      <c r="J1697" s="176"/>
      <c r="K1697" s="399"/>
      <c r="L1697" s="182"/>
      <c r="M1697" s="182"/>
      <c r="N1697" s="182"/>
    </row>
    <row r="1698" spans="7:14">
      <c r="G1698" s="176" t="s">
        <v>902</v>
      </c>
      <c r="H1698" s="178">
        <v>0.95</v>
      </c>
      <c r="I1698" s="176"/>
      <c r="J1698" s="176"/>
      <c r="K1698" s="399"/>
      <c r="L1698" s="182"/>
      <c r="M1698" s="182"/>
      <c r="N1698" s="182"/>
    </row>
    <row r="1699" spans="7:14">
      <c r="G1699" s="176" t="s">
        <v>307</v>
      </c>
      <c r="H1699" s="176" t="s">
        <v>897</v>
      </c>
      <c r="I1699" s="176"/>
      <c r="J1699" s="176"/>
      <c r="K1699" s="399"/>
      <c r="L1699" s="182"/>
      <c r="M1699" s="182"/>
      <c r="N1699" s="182"/>
    </row>
    <row r="1700" spans="7:14">
      <c r="G1700" s="176" t="s">
        <v>1518</v>
      </c>
      <c r="H1700" s="176" t="s">
        <v>360</v>
      </c>
      <c r="I1700" s="176"/>
      <c r="J1700" s="176"/>
      <c r="K1700" s="399"/>
      <c r="L1700" s="182"/>
      <c r="M1700" s="182"/>
      <c r="N1700" s="182"/>
    </row>
    <row r="1701" spans="7:14">
      <c r="G1701" s="176" t="s">
        <v>702</v>
      </c>
      <c r="H1701" s="176"/>
      <c r="I1701" s="176"/>
      <c r="J1701" s="176"/>
      <c r="K1701" s="399"/>
      <c r="L1701" s="182"/>
      <c r="M1701" s="182"/>
      <c r="N1701" s="182"/>
    </row>
    <row r="1702" spans="7:14">
      <c r="G1702" s="176" t="s">
        <v>1519</v>
      </c>
      <c r="H1702" s="176"/>
      <c r="I1702" s="176"/>
      <c r="J1702" s="176"/>
      <c r="K1702" s="399"/>
      <c r="L1702" s="182"/>
      <c r="M1702" s="182"/>
      <c r="N1702" s="182"/>
    </row>
    <row r="1703" spans="7:14">
      <c r="G1703" s="176" t="s">
        <v>407</v>
      </c>
      <c r="H1703" s="179">
        <v>0.997</v>
      </c>
      <c r="I1703" s="176"/>
      <c r="J1703" s="176"/>
      <c r="K1703" s="399"/>
      <c r="L1703" s="182"/>
      <c r="M1703" s="182"/>
      <c r="N1703" s="182"/>
    </row>
    <row r="1704" spans="7:14">
      <c r="G1704" s="176" t="s">
        <v>296</v>
      </c>
      <c r="H1704" s="176" t="s">
        <v>322</v>
      </c>
      <c r="I1704" s="176"/>
      <c r="J1704" s="176"/>
      <c r="K1704" s="399"/>
      <c r="L1704" s="182"/>
      <c r="M1704" s="182"/>
      <c r="N1704" s="182"/>
    </row>
    <row r="1705" spans="7:14">
      <c r="G1705" s="176" t="s">
        <v>291</v>
      </c>
      <c r="H1705" s="178">
        <v>0.4</v>
      </c>
      <c r="I1705" s="176"/>
      <c r="J1705" s="176"/>
      <c r="K1705" s="399"/>
      <c r="L1705" s="182"/>
      <c r="M1705" s="182"/>
      <c r="N1705" s="182"/>
    </row>
    <row r="1706" spans="7:14">
      <c r="G1706" s="176" t="s">
        <v>540</v>
      </c>
      <c r="H1706" s="178">
        <v>0.9</v>
      </c>
      <c r="I1706" s="176"/>
      <c r="J1706" s="176"/>
      <c r="K1706" s="399"/>
      <c r="L1706" s="182"/>
      <c r="M1706" s="182"/>
      <c r="N1706" s="182"/>
    </row>
    <row r="1707" spans="7:14">
      <c r="G1707" s="176" t="s">
        <v>1520</v>
      </c>
      <c r="H1707" s="176"/>
      <c r="I1707" s="176"/>
      <c r="J1707" s="176"/>
      <c r="K1707" s="399"/>
      <c r="L1707" s="182"/>
      <c r="M1707" s="182"/>
      <c r="N1707" s="182"/>
    </row>
    <row r="1708" spans="7:14">
      <c r="G1708" s="176" t="s">
        <v>1521</v>
      </c>
      <c r="H1708" s="176"/>
      <c r="I1708" s="176"/>
      <c r="J1708" s="176"/>
      <c r="K1708" s="399"/>
      <c r="L1708" s="182"/>
      <c r="M1708" s="182"/>
      <c r="N1708" s="182"/>
    </row>
    <row r="1709" spans="7:14">
      <c r="G1709" s="176" t="s">
        <v>573</v>
      </c>
      <c r="H1709" s="178">
        <v>0.3</v>
      </c>
      <c r="I1709" s="176"/>
      <c r="J1709" s="176"/>
      <c r="K1709" s="399"/>
      <c r="L1709" s="182"/>
      <c r="M1709" s="182"/>
      <c r="N1709" s="182"/>
    </row>
    <row r="1710" spans="7:14">
      <c r="G1710" s="176" t="s">
        <v>557</v>
      </c>
      <c r="H1710" s="176">
        <v>4.5</v>
      </c>
      <c r="I1710" s="176"/>
      <c r="J1710" s="176"/>
      <c r="K1710" s="399"/>
      <c r="L1710" s="182"/>
      <c r="M1710" s="182"/>
      <c r="N1710" s="182"/>
    </row>
    <row r="1711" spans="7:14">
      <c r="G1711" s="176" t="s">
        <v>566</v>
      </c>
      <c r="H1711" s="178">
        <v>0.95</v>
      </c>
      <c r="I1711" s="176"/>
      <c r="J1711" s="176"/>
      <c r="K1711" s="399"/>
      <c r="L1711" s="182"/>
      <c r="M1711" s="182"/>
      <c r="N1711" s="182"/>
    </row>
    <row r="1712" spans="7:14">
      <c r="G1712" s="176" t="s">
        <v>1522</v>
      </c>
      <c r="H1712" s="176" t="s">
        <v>1523</v>
      </c>
      <c r="I1712" s="176"/>
      <c r="J1712" s="176"/>
      <c r="K1712" s="399"/>
      <c r="L1712" s="182"/>
      <c r="M1712" s="182"/>
      <c r="N1712" s="182"/>
    </row>
    <row r="1713" spans="7:14">
      <c r="G1713" s="176" t="s">
        <v>1524</v>
      </c>
      <c r="H1713" s="176"/>
      <c r="I1713" s="176"/>
      <c r="J1713" s="176"/>
      <c r="K1713" s="399"/>
      <c r="L1713" s="182"/>
      <c r="M1713" s="182"/>
      <c r="N1713" s="182"/>
    </row>
    <row r="1714" spans="7:14">
      <c r="G1714" s="176" t="s">
        <v>1525</v>
      </c>
      <c r="H1714" s="176"/>
      <c r="I1714" s="176"/>
      <c r="J1714" s="176"/>
      <c r="K1714" s="399"/>
      <c r="L1714" s="182"/>
      <c r="M1714" s="182"/>
      <c r="N1714" s="182"/>
    </row>
    <row r="1715" spans="7:14">
      <c r="G1715" s="176" t="s">
        <v>396</v>
      </c>
      <c r="H1715" s="176"/>
      <c r="I1715" s="176"/>
      <c r="J1715" s="176"/>
      <c r="K1715" s="399"/>
      <c r="L1715" s="182"/>
      <c r="M1715" s="182"/>
      <c r="N1715" s="182"/>
    </row>
    <row r="1716" spans="7:14">
      <c r="G1716" s="176" t="s">
        <v>1526</v>
      </c>
      <c r="H1716" s="176" t="s">
        <v>1348</v>
      </c>
      <c r="I1716" s="176"/>
      <c r="J1716" s="176"/>
      <c r="K1716" s="399"/>
      <c r="L1716" s="182"/>
      <c r="M1716" s="182"/>
      <c r="N1716" s="182"/>
    </row>
    <row r="1717" spans="7:14">
      <c r="G1717" s="176" t="s">
        <v>1527</v>
      </c>
      <c r="H1717" s="176" t="s">
        <v>1528</v>
      </c>
      <c r="I1717" s="176"/>
      <c r="J1717" s="176"/>
      <c r="K1717" s="399"/>
      <c r="L1717" s="182"/>
      <c r="M1717" s="182"/>
      <c r="N1717" s="182"/>
    </row>
    <row r="1718" spans="7:14">
      <c r="G1718" s="176" t="s">
        <v>1529</v>
      </c>
      <c r="H1718" s="176" t="s">
        <v>1348</v>
      </c>
      <c r="I1718" s="176"/>
      <c r="J1718" s="176"/>
      <c r="K1718" s="399"/>
      <c r="L1718" s="182"/>
      <c r="M1718" s="182"/>
      <c r="N1718" s="182"/>
    </row>
    <row r="1719" spans="7:14">
      <c r="G1719" s="176" t="s">
        <v>1530</v>
      </c>
      <c r="H1719" s="176"/>
      <c r="I1719" s="176"/>
      <c r="J1719" s="176"/>
      <c r="K1719" s="399"/>
      <c r="L1719" s="182"/>
      <c r="M1719" s="182"/>
      <c r="N1719" s="182"/>
    </row>
    <row r="1720" spans="7:14">
      <c r="G1720" s="176" t="s">
        <v>786</v>
      </c>
      <c r="H1720" s="176"/>
      <c r="I1720" s="176"/>
      <c r="J1720" s="176"/>
      <c r="K1720" s="399"/>
      <c r="L1720" s="182"/>
      <c r="M1720" s="182"/>
      <c r="N1720" s="182"/>
    </row>
    <row r="1721" spans="7:14">
      <c r="G1721" s="176" t="s">
        <v>1531</v>
      </c>
      <c r="H1721" s="176"/>
      <c r="I1721" s="176"/>
      <c r="J1721" s="176"/>
      <c r="K1721" s="399"/>
      <c r="L1721" s="182"/>
      <c r="M1721" s="182"/>
      <c r="N1721" s="182"/>
    </row>
    <row r="1722" spans="7:14">
      <c r="G1722" s="176" t="s">
        <v>1532</v>
      </c>
      <c r="H1722" s="176"/>
      <c r="I1722" s="176"/>
      <c r="J1722" s="176"/>
      <c r="K1722" s="399"/>
      <c r="L1722" s="182"/>
      <c r="M1722" s="182"/>
      <c r="N1722" s="182"/>
    </row>
    <row r="1723" spans="7:14">
      <c r="G1723" s="176" t="s">
        <v>269</v>
      </c>
      <c r="H1723" s="176" t="s">
        <v>1533</v>
      </c>
      <c r="I1723" s="176"/>
      <c r="J1723" s="176"/>
      <c r="K1723" s="399"/>
      <c r="L1723" s="182"/>
      <c r="M1723" s="182"/>
      <c r="N1723" s="182"/>
    </row>
    <row r="1724" spans="7:14">
      <c r="G1724" s="176" t="s">
        <v>439</v>
      </c>
      <c r="H1724" s="176" t="s">
        <v>1534</v>
      </c>
      <c r="I1724" s="176"/>
      <c r="J1724" s="176"/>
      <c r="K1724" s="399"/>
      <c r="L1724" s="182"/>
      <c r="M1724" s="182"/>
      <c r="N1724" s="182"/>
    </row>
    <row r="1725" spans="7:14">
      <c r="G1725" s="177" t="s">
        <v>1535</v>
      </c>
      <c r="H1725" s="177"/>
      <c r="I1725" s="177"/>
      <c r="J1725" s="177"/>
      <c r="K1725" s="395"/>
    </row>
    <row r="1726" spans="7:14">
      <c r="G1726" s="177" t="s">
        <v>1536</v>
      </c>
      <c r="H1726" s="177"/>
      <c r="I1726" s="177"/>
      <c r="J1726" s="177"/>
      <c r="K1726" s="395"/>
    </row>
    <row r="1727" spans="7:14">
      <c r="G1727" s="177" t="s">
        <v>1537</v>
      </c>
      <c r="H1727" s="177"/>
      <c r="I1727" s="177"/>
      <c r="J1727" s="177"/>
      <c r="K1727" s="395"/>
    </row>
    <row r="1728" spans="7:14">
      <c r="G1728" s="177" t="s">
        <v>1348</v>
      </c>
      <c r="H1728" s="177" t="s">
        <v>1538</v>
      </c>
      <c r="I1728" s="177"/>
      <c r="J1728" s="177"/>
      <c r="K1728" s="395"/>
    </row>
    <row r="1729" spans="7:11">
      <c r="G1729" s="177" t="s">
        <v>1539</v>
      </c>
      <c r="H1729" s="177" t="s">
        <v>1540</v>
      </c>
      <c r="I1729" s="177"/>
      <c r="J1729" s="177"/>
      <c r="K1729" s="395"/>
    </row>
    <row r="1730" spans="7:11">
      <c r="G1730" s="177" t="s">
        <v>1541</v>
      </c>
      <c r="H1730" s="177" t="s">
        <v>1530</v>
      </c>
      <c r="I1730" s="177"/>
      <c r="J1730" s="177"/>
      <c r="K1730" s="395"/>
    </row>
    <row r="1731" spans="7:11">
      <c r="G1731" s="177" t="s">
        <v>1542</v>
      </c>
      <c r="H1731" s="177"/>
      <c r="I1731" s="177"/>
      <c r="J1731" s="177"/>
      <c r="K1731" s="395"/>
    </row>
    <row r="1732" spans="7:11">
      <c r="G1732" s="177" t="s">
        <v>1030</v>
      </c>
      <c r="H1732" s="177" t="s">
        <v>789</v>
      </c>
      <c r="I1732" s="177"/>
      <c r="J1732" s="177"/>
      <c r="K1732" s="395"/>
    </row>
    <row r="1733" spans="7:11">
      <c r="G1733" s="177" t="s">
        <v>269</v>
      </c>
      <c r="H1733" s="177" t="s">
        <v>1543</v>
      </c>
      <c r="I1733" s="177"/>
      <c r="J1733" s="177"/>
      <c r="K1733" s="395"/>
    </row>
    <row r="1734" spans="7:11">
      <c r="G1734" s="177" t="s">
        <v>439</v>
      </c>
      <c r="H1734" s="177" t="s">
        <v>1544</v>
      </c>
      <c r="I1734" s="177"/>
      <c r="J1734" s="177"/>
      <c r="K1734" s="395"/>
    </row>
    <row r="1735" spans="7:11">
      <c r="G1735" s="177" t="s">
        <v>1545</v>
      </c>
      <c r="H1735" s="177"/>
      <c r="I1735" s="177"/>
      <c r="J1735" s="177"/>
      <c r="K1735" s="395"/>
    </row>
    <row r="1736" spans="7:11">
      <c r="G1736" s="177" t="s">
        <v>1546</v>
      </c>
      <c r="H1736" s="177"/>
      <c r="I1736" s="177"/>
      <c r="J1736" s="177"/>
      <c r="K1736" s="395"/>
    </row>
    <row r="1737" spans="7:11">
      <c r="G1737" s="177" t="s">
        <v>1547</v>
      </c>
      <c r="H1737" s="177"/>
      <c r="I1737" s="177"/>
      <c r="J1737" s="177"/>
      <c r="K1737" s="395"/>
    </row>
    <row r="1738" spans="7:11">
      <c r="G1738" s="177" t="s">
        <v>1030</v>
      </c>
      <c r="H1738" s="177" t="s">
        <v>421</v>
      </c>
      <c r="I1738" s="177"/>
      <c r="J1738" s="177"/>
      <c r="K1738" s="395"/>
    </row>
    <row r="1739" spans="7:11">
      <c r="G1739" s="177" t="s">
        <v>269</v>
      </c>
      <c r="H1739" s="177">
        <v>90</v>
      </c>
      <c r="I1739" s="177"/>
      <c r="J1739" s="177"/>
      <c r="K1739" s="395"/>
    </row>
    <row r="1740" spans="7:11">
      <c r="G1740" s="177" t="s">
        <v>439</v>
      </c>
      <c r="H1740" s="177">
        <v>0.8</v>
      </c>
      <c r="I1740" s="177"/>
      <c r="J1740" s="177"/>
      <c r="K1740" s="395"/>
    </row>
    <row r="1741" spans="7:11">
      <c r="G1741" s="177" t="s">
        <v>1053</v>
      </c>
      <c r="H1741" s="177"/>
      <c r="I1741" s="177"/>
      <c r="J1741" s="177"/>
      <c r="K1741" s="395"/>
    </row>
    <row r="1742" spans="7:11">
      <c r="G1742" s="177" t="s">
        <v>1548</v>
      </c>
      <c r="H1742" s="177"/>
      <c r="I1742" s="177"/>
      <c r="J1742" s="177"/>
      <c r="K1742" s="395"/>
    </row>
    <row r="1743" spans="7:11">
      <c r="G1743" s="177" t="s">
        <v>1549</v>
      </c>
      <c r="H1743" s="177"/>
      <c r="I1743" s="177"/>
      <c r="J1743" s="177"/>
      <c r="K1743" s="395"/>
    </row>
    <row r="1744" spans="7:11">
      <c r="G1744" s="177" t="e" cm="1">
        <f t="array" ref="G1744">(KPI_Score*0.7)+(OKR_Score*0.3)</f>
        <v>#NAME?</v>
      </c>
      <c r="H1744" s="177"/>
      <c r="I1744" s="177"/>
      <c r="J1744" s="177"/>
      <c r="K1744" s="395"/>
    </row>
    <row r="1745" spans="7:11">
      <c r="G1745" s="177" t="s">
        <v>1550</v>
      </c>
      <c r="H1745" s="177"/>
      <c r="I1745" s="177"/>
      <c r="J1745" s="177"/>
      <c r="K1745" s="395"/>
    </row>
    <row r="1746" spans="7:11">
      <c r="G1746" s="177" t="s">
        <v>971</v>
      </c>
      <c r="H1746" s="177" t="s">
        <v>504</v>
      </c>
      <c r="I1746" s="177"/>
      <c r="J1746" s="177"/>
      <c r="K1746" s="395"/>
    </row>
    <row r="1747" spans="7:11">
      <c r="G1747" s="177" t="s">
        <v>1449</v>
      </c>
      <c r="H1747" s="177" t="s">
        <v>1551</v>
      </c>
      <c r="I1747" s="177"/>
      <c r="J1747" s="177"/>
      <c r="K1747" s="395"/>
    </row>
    <row r="1748" spans="7:11">
      <c r="G1748" s="177" t="s">
        <v>978</v>
      </c>
      <c r="H1748" s="177" t="s">
        <v>1552</v>
      </c>
      <c r="I1748" s="177"/>
      <c r="J1748" s="177"/>
      <c r="K1748" s="395"/>
    </row>
    <row r="1749" spans="7:11">
      <c r="G1749" s="177" t="s">
        <v>976</v>
      </c>
      <c r="H1749" s="177" t="s">
        <v>1553</v>
      </c>
      <c r="I1749" s="177"/>
      <c r="J1749" s="177"/>
      <c r="K1749" s="395"/>
    </row>
    <row r="1750" spans="7:11">
      <c r="G1750" s="177" t="s">
        <v>941</v>
      </c>
      <c r="H1750" s="177" t="s">
        <v>645</v>
      </c>
      <c r="I1750" s="177"/>
      <c r="J1750" s="177"/>
      <c r="K1750" s="395"/>
    </row>
    <row r="1751" spans="7:11">
      <c r="G1751" s="177" t="s">
        <v>1554</v>
      </c>
      <c r="H1751" s="177"/>
      <c r="I1751" s="177"/>
      <c r="J1751" s="177"/>
      <c r="K1751" s="395"/>
    </row>
    <row r="1752" spans="7:11">
      <c r="G1752" s="177" t="s">
        <v>376</v>
      </c>
      <c r="H1752" s="177"/>
      <c r="I1752" s="177"/>
      <c r="J1752" s="177"/>
      <c r="K1752" s="395"/>
    </row>
    <row r="1753" spans="7:11">
      <c r="G1753" s="177" t="s">
        <v>1555</v>
      </c>
      <c r="H1753" s="177"/>
      <c r="I1753" s="177"/>
      <c r="J1753" s="177"/>
      <c r="K1753" s="395"/>
    </row>
    <row r="1754" spans="7:11">
      <c r="G1754" s="177" t="s">
        <v>378</v>
      </c>
      <c r="H1754" s="177"/>
      <c r="I1754" s="177"/>
      <c r="J1754" s="177"/>
      <c r="K1754" s="395"/>
    </row>
    <row r="1755" spans="7:11">
      <c r="G1755" s="177" t="s">
        <v>379</v>
      </c>
      <c r="H1755" s="177"/>
      <c r="I1755" s="177"/>
      <c r="J1755" s="177"/>
      <c r="K1755" s="395"/>
    </row>
    <row r="1756" spans="7:11">
      <c r="G1756" s="177" t="s">
        <v>233</v>
      </c>
      <c r="H1756" s="177"/>
      <c r="I1756" s="177"/>
      <c r="J1756" s="177"/>
      <c r="K1756" s="395"/>
    </row>
    <row r="1757" spans="7:11">
      <c r="G1757" s="177" t="s">
        <v>1556</v>
      </c>
      <c r="H1757" s="177"/>
      <c r="I1757" s="177"/>
      <c r="J1757" s="177"/>
      <c r="K1757" s="395"/>
    </row>
    <row r="1758" spans="7:11">
      <c r="G1758" s="177" t="s">
        <v>1557</v>
      </c>
      <c r="H1758" s="177"/>
      <c r="I1758" s="177"/>
      <c r="J1758" s="177"/>
      <c r="K1758" s="395"/>
    </row>
    <row r="1759" spans="7:11">
      <c r="G1759" s="177" t="s">
        <v>1558</v>
      </c>
      <c r="H1759" s="177"/>
      <c r="I1759" s="177"/>
      <c r="J1759" s="177"/>
      <c r="K1759" s="395"/>
    </row>
    <row r="1760" spans="7:11">
      <c r="G1760" s="177" t="s">
        <v>1559</v>
      </c>
      <c r="H1760" s="177"/>
      <c r="I1760" s="177"/>
      <c r="J1760" s="177"/>
      <c r="K1760" s="395"/>
    </row>
    <row r="1761" spans="7:11">
      <c r="G1761" s="177" t="s">
        <v>262</v>
      </c>
      <c r="H1761" s="177" t="s">
        <v>396</v>
      </c>
      <c r="I1761" s="177"/>
      <c r="J1761" s="177"/>
      <c r="K1761" s="395"/>
    </row>
    <row r="1762" spans="7:11">
      <c r="G1762" s="177" t="s">
        <v>305</v>
      </c>
      <c r="H1762" s="177" t="s">
        <v>1560</v>
      </c>
      <c r="I1762" s="177"/>
      <c r="J1762" s="177"/>
      <c r="K1762" s="395"/>
    </row>
    <row r="1763" spans="7:11">
      <c r="G1763" s="177" t="s">
        <v>397</v>
      </c>
      <c r="H1763" s="177" t="s">
        <v>1561</v>
      </c>
      <c r="I1763" s="177"/>
      <c r="J1763" s="177"/>
      <c r="K1763" s="395"/>
    </row>
    <row r="1764" spans="7:11">
      <c r="G1764" s="177" t="s">
        <v>1562</v>
      </c>
      <c r="H1764" s="177" t="s">
        <v>1563</v>
      </c>
      <c r="I1764" s="177"/>
      <c r="J1764" s="177"/>
      <c r="K1764" s="395"/>
    </row>
    <row r="1765" spans="7:11">
      <c r="G1765" s="177" t="s">
        <v>930</v>
      </c>
      <c r="H1765" s="177" t="s">
        <v>1564</v>
      </c>
      <c r="I1765" s="177"/>
      <c r="J1765" s="177"/>
      <c r="K1765" s="395"/>
    </row>
    <row r="1766" spans="7:11">
      <c r="G1766" s="177" t="s">
        <v>1565</v>
      </c>
      <c r="H1766" s="177" t="s">
        <v>394</v>
      </c>
      <c r="I1766" s="177"/>
      <c r="J1766" s="177"/>
      <c r="K1766" s="395"/>
    </row>
    <row r="1767" spans="7:11">
      <c r="G1767" s="177" t="s">
        <v>1566</v>
      </c>
      <c r="H1767" s="177" t="s">
        <v>958</v>
      </c>
      <c r="I1767" s="177"/>
      <c r="J1767" s="177"/>
      <c r="K1767" s="395"/>
    </row>
    <row r="1768" spans="7:11">
      <c r="G1768" s="177" t="s">
        <v>1567</v>
      </c>
      <c r="H1768" s="177"/>
      <c r="I1768" s="177"/>
      <c r="J1768" s="177"/>
      <c r="K1768" s="395"/>
    </row>
    <row r="1769" spans="7:11">
      <c r="G1769" s="177" t="s">
        <v>1348</v>
      </c>
      <c r="H1769" s="177" t="s">
        <v>396</v>
      </c>
      <c r="I1769" s="177"/>
      <c r="J1769" s="177"/>
      <c r="K1769" s="395"/>
    </row>
    <row r="1770" spans="7:11">
      <c r="G1770" s="177" t="s">
        <v>1568</v>
      </c>
      <c r="H1770" s="177" t="s">
        <v>1569</v>
      </c>
      <c r="I1770" s="177"/>
      <c r="J1770" s="177"/>
      <c r="K1770" s="395"/>
    </row>
    <row r="1771" spans="7:11">
      <c r="G1771" s="177" t="s">
        <v>1570</v>
      </c>
      <c r="H1771" s="177" t="s">
        <v>411</v>
      </c>
      <c r="I1771" s="177"/>
      <c r="J1771" s="177"/>
      <c r="K1771" s="395"/>
    </row>
    <row r="1772" spans="7:11">
      <c r="G1772" s="177" t="s">
        <v>1571</v>
      </c>
      <c r="H1772" s="177" t="s">
        <v>1572</v>
      </c>
      <c r="I1772" s="177"/>
      <c r="J1772" s="177"/>
      <c r="K1772" s="395"/>
    </row>
    <row r="1773" spans="7:11">
      <c r="G1773" s="177" t="s">
        <v>1573</v>
      </c>
      <c r="H1773" s="177" t="s">
        <v>1283</v>
      </c>
      <c r="I1773" s="177"/>
      <c r="J1773" s="177"/>
      <c r="K1773" s="395"/>
    </row>
    <row r="1774" spans="7:11">
      <c r="G1774" s="177" t="s">
        <v>1574</v>
      </c>
      <c r="H1774" s="177" t="s">
        <v>1575</v>
      </c>
      <c r="I1774" s="177"/>
      <c r="J1774" s="177"/>
      <c r="K1774" s="395"/>
    </row>
    <row r="1775" spans="7:11">
      <c r="G1775" s="177" t="s">
        <v>1576</v>
      </c>
      <c r="H1775" s="177"/>
      <c r="I1775" s="177"/>
      <c r="J1775" s="177"/>
      <c r="K1775" s="395"/>
    </row>
    <row r="1776" spans="7:11">
      <c r="G1776" s="177" t="s">
        <v>981</v>
      </c>
      <c r="H1776" s="177"/>
      <c r="I1776" s="177"/>
      <c r="J1776" s="177"/>
      <c r="K1776" s="395"/>
    </row>
    <row r="1777" spans="7:25">
      <c r="G1777" s="177" t="s">
        <v>438</v>
      </c>
      <c r="H1777" s="177"/>
      <c r="I1777" s="177"/>
      <c r="J1777" s="177"/>
      <c r="K1777" s="395"/>
    </row>
    <row r="1778" spans="7:25">
      <c r="G1778" s="177" t="s">
        <v>1170</v>
      </c>
      <c r="H1778" s="177"/>
      <c r="I1778" s="177"/>
      <c r="J1778" s="177"/>
      <c r="K1778" s="395"/>
    </row>
    <row r="1779" spans="7:25">
      <c r="G1779" s="177" t="s">
        <v>1577</v>
      </c>
      <c r="H1779" s="177"/>
      <c r="I1779" s="177"/>
      <c r="J1779" s="177"/>
      <c r="K1779" s="395"/>
    </row>
    <row r="1780" spans="7:25">
      <c r="G1780" s="177" t="s">
        <v>441</v>
      </c>
      <c r="H1780" s="177"/>
      <c r="I1780" s="177"/>
      <c r="J1780" s="177"/>
      <c r="K1780" s="395"/>
    </row>
    <row r="1781" spans="7:25">
      <c r="G1781" s="177" t="s">
        <v>1310</v>
      </c>
      <c r="H1781" s="177"/>
      <c r="I1781" s="177"/>
      <c r="J1781" s="177"/>
      <c r="K1781" s="395"/>
    </row>
    <row r="1782" spans="7:25">
      <c r="G1782" s="177" t="s">
        <v>1578</v>
      </c>
      <c r="H1782" s="177"/>
      <c r="I1782" s="177"/>
      <c r="J1782" s="177"/>
      <c r="K1782" s="395"/>
    </row>
    <row r="1783" spans="7:25">
      <c r="G1783" s="177" t="s">
        <v>1579</v>
      </c>
      <c r="H1783" s="177"/>
      <c r="I1783" s="177"/>
      <c r="J1783" s="177"/>
      <c r="K1783" s="395"/>
    </row>
    <row r="1784" spans="7:25">
      <c r="G1784" s="177" t="s">
        <v>735</v>
      </c>
      <c r="H1784" s="177"/>
      <c r="I1784" s="177"/>
      <c r="J1784" s="177"/>
      <c r="K1784" s="395"/>
    </row>
    <row r="1785" spans="7:25">
      <c r="G1785" s="177" t="s">
        <v>1580</v>
      </c>
      <c r="H1785" s="177"/>
      <c r="I1785" s="177"/>
      <c r="J1785" s="177"/>
      <c r="K1785" s="395"/>
    </row>
    <row r="1786" spans="7:25">
      <c r="G1786" s="177" t="s">
        <v>1552</v>
      </c>
      <c r="H1786" s="177"/>
      <c r="I1786" s="177"/>
      <c r="J1786" s="177"/>
      <c r="K1786" s="395"/>
    </row>
    <row r="1787" spans="7:25">
      <c r="G1787" s="177" t="s">
        <v>490</v>
      </c>
      <c r="H1787" s="177"/>
      <c r="I1787" s="177"/>
      <c r="J1787" s="177"/>
      <c r="K1787" s="395"/>
    </row>
    <row r="1788" spans="7:25">
      <c r="G1788" s="177" t="s">
        <v>1581</v>
      </c>
      <c r="H1788" s="177"/>
      <c r="I1788" s="177"/>
      <c r="J1788" s="177"/>
      <c r="K1788" s="395"/>
    </row>
    <row r="1789" spans="7:25">
      <c r="G1789" s="182"/>
      <c r="H1789" s="182"/>
      <c r="I1789" s="182"/>
      <c r="J1789" s="182"/>
      <c r="K1789" s="400"/>
      <c r="L1789" s="182"/>
      <c r="M1789" s="182"/>
      <c r="N1789" s="182"/>
      <c r="O1789" s="182"/>
      <c r="P1789" s="182"/>
      <c r="Q1789" s="182"/>
      <c r="R1789" s="182"/>
      <c r="S1789" s="182"/>
      <c r="T1789" s="182"/>
      <c r="U1789" s="182"/>
      <c r="V1789" s="182"/>
      <c r="W1789" s="182"/>
      <c r="X1789" s="182"/>
      <c r="Y1789" s="182"/>
    </row>
    <row r="1793" spans="7:11">
      <c r="G1793" s="171" t="s">
        <v>1582</v>
      </c>
      <c r="H1793" s="171"/>
      <c r="I1793" s="171"/>
      <c r="J1793" s="171"/>
      <c r="K1793" s="393"/>
    </row>
    <row r="1794" spans="7:11">
      <c r="G1794" s="171"/>
      <c r="H1794" s="171"/>
      <c r="I1794" s="171"/>
      <c r="J1794" s="171"/>
      <c r="K1794" s="393"/>
    </row>
    <row r="1795" spans="7:11">
      <c r="G1795" s="171" t="s">
        <v>262</v>
      </c>
      <c r="H1795" s="171" t="s">
        <v>263</v>
      </c>
      <c r="I1795" s="171" t="s">
        <v>228</v>
      </c>
      <c r="J1795" s="171"/>
      <c r="K1795" s="393"/>
    </row>
    <row r="1796" spans="7:11">
      <c r="G1796" s="171" t="s">
        <v>1583</v>
      </c>
      <c r="H1796" s="172">
        <v>0.25</v>
      </c>
      <c r="I1796" s="171" t="s">
        <v>1584</v>
      </c>
      <c r="J1796" s="171"/>
      <c r="K1796" s="393"/>
    </row>
    <row r="1797" spans="7:11">
      <c r="G1797" s="171" t="s">
        <v>1585</v>
      </c>
      <c r="H1797" s="172">
        <v>0.25</v>
      </c>
      <c r="I1797" s="171" t="s">
        <v>1384</v>
      </c>
      <c r="J1797" s="171"/>
      <c r="K1797" s="393"/>
    </row>
    <row r="1798" spans="7:11">
      <c r="G1798" s="171" t="s">
        <v>232</v>
      </c>
      <c r="H1798" s="172">
        <v>0.2</v>
      </c>
      <c r="I1798" s="171" t="s">
        <v>1586</v>
      </c>
      <c r="J1798" s="171"/>
      <c r="K1798" s="393"/>
    </row>
    <row r="1799" spans="7:11">
      <c r="G1799" s="171" t="s">
        <v>1587</v>
      </c>
      <c r="H1799" s="172">
        <v>0.2</v>
      </c>
      <c r="I1799" s="171" t="s">
        <v>1588</v>
      </c>
      <c r="J1799" s="171"/>
      <c r="K1799" s="393"/>
    </row>
    <row r="1800" spans="7:11">
      <c r="G1800" s="171" t="s">
        <v>1589</v>
      </c>
      <c r="H1800" s="172">
        <v>0.1</v>
      </c>
      <c r="I1800" s="171" t="s">
        <v>1590</v>
      </c>
      <c r="J1800" s="171"/>
      <c r="K1800" s="393"/>
    </row>
    <row r="1801" spans="7:11">
      <c r="G1801" s="171" t="s">
        <v>1591</v>
      </c>
      <c r="H1801" s="171"/>
      <c r="I1801" s="171"/>
      <c r="J1801" s="171"/>
      <c r="K1801" s="393"/>
    </row>
    <row r="1802" spans="7:11">
      <c r="G1802" s="171" t="s">
        <v>1592</v>
      </c>
      <c r="H1802" s="171"/>
      <c r="I1802" s="171"/>
      <c r="J1802" s="171"/>
      <c r="K1802" s="393"/>
    </row>
    <row r="1803" spans="7:11">
      <c r="G1803" s="171" t="s">
        <v>1593</v>
      </c>
      <c r="H1803" s="171"/>
      <c r="I1803" s="171"/>
      <c r="J1803" s="171"/>
      <c r="K1803" s="393"/>
    </row>
    <row r="1804" spans="7:11">
      <c r="G1804" s="171" t="s">
        <v>1594</v>
      </c>
      <c r="H1804" s="171"/>
      <c r="I1804" s="171"/>
      <c r="J1804" s="171"/>
      <c r="K1804" s="393"/>
    </row>
    <row r="1805" spans="7:11">
      <c r="G1805" s="171" t="s">
        <v>1595</v>
      </c>
      <c r="H1805" s="171"/>
      <c r="I1805" s="171"/>
      <c r="J1805" s="171"/>
      <c r="K1805" s="393"/>
    </row>
    <row r="1806" spans="7:11">
      <c r="G1806" s="171" t="s">
        <v>1596</v>
      </c>
      <c r="H1806" s="171"/>
      <c r="I1806" s="171"/>
      <c r="J1806" s="171"/>
      <c r="K1806" s="393"/>
    </row>
    <row r="1807" spans="7:11">
      <c r="G1807" s="171" t="s">
        <v>1597</v>
      </c>
      <c r="H1807" s="171"/>
      <c r="I1807" s="171"/>
      <c r="J1807" s="171"/>
      <c r="K1807" s="393"/>
    </row>
    <row r="1808" spans="7:11">
      <c r="G1808" s="171" t="s">
        <v>1598</v>
      </c>
      <c r="H1808" s="171"/>
      <c r="I1808" s="171"/>
      <c r="J1808" s="171"/>
      <c r="K1808" s="393"/>
    </row>
    <row r="1809" spans="7:11">
      <c r="G1809" s="171" t="s">
        <v>1599</v>
      </c>
      <c r="H1809" s="171"/>
      <c r="I1809" s="171"/>
      <c r="J1809" s="171"/>
      <c r="K1809" s="393"/>
    </row>
    <row r="1810" spans="7:11">
      <c r="G1810" s="171" t="s">
        <v>1600</v>
      </c>
      <c r="H1810" s="171"/>
      <c r="I1810" s="171"/>
      <c r="J1810" s="171"/>
      <c r="K1810" s="393"/>
    </row>
    <row r="1811" spans="7:11">
      <c r="G1811" s="171" t="s">
        <v>1601</v>
      </c>
      <c r="H1811" s="171"/>
      <c r="I1811" s="171"/>
      <c r="J1811" s="171"/>
      <c r="K1811" s="393"/>
    </row>
    <row r="1812" spans="7:11">
      <c r="G1812" s="171" t="s">
        <v>1602</v>
      </c>
      <c r="H1812" s="171"/>
      <c r="I1812" s="171"/>
      <c r="J1812" s="171"/>
      <c r="K1812" s="393"/>
    </row>
    <row r="1813" spans="7:11">
      <c r="G1813" s="171" t="s">
        <v>1603</v>
      </c>
      <c r="H1813" s="171"/>
      <c r="I1813" s="171"/>
      <c r="J1813" s="171"/>
      <c r="K1813" s="393"/>
    </row>
    <row r="1814" spans="7:11">
      <c r="G1814" s="171" t="s">
        <v>1604</v>
      </c>
      <c r="H1814" s="171"/>
      <c r="I1814" s="171"/>
      <c r="J1814" s="171"/>
      <c r="K1814" s="393"/>
    </row>
    <row r="1815" spans="7:11">
      <c r="G1815" s="171" t="s">
        <v>1605</v>
      </c>
      <c r="H1815" s="171"/>
      <c r="I1815" s="171"/>
      <c r="J1815" s="171"/>
      <c r="K1815" s="393"/>
    </row>
    <row r="1816" spans="7:11">
      <c r="G1816" s="171" t="s">
        <v>1606</v>
      </c>
      <c r="H1816" s="171"/>
      <c r="I1816" s="171"/>
      <c r="J1816" s="171"/>
      <c r="K1816" s="393"/>
    </row>
    <row r="1817" spans="7:11">
      <c r="G1817" s="171" t="s">
        <v>1607</v>
      </c>
      <c r="H1817" s="171"/>
      <c r="I1817" s="171"/>
      <c r="J1817" s="171"/>
      <c r="K1817" s="393"/>
    </row>
    <row r="1818" spans="7:11">
      <c r="G1818" s="171" t="s">
        <v>1608</v>
      </c>
      <c r="H1818" s="171"/>
      <c r="I1818" s="171"/>
      <c r="J1818" s="171"/>
      <c r="K1818" s="393"/>
    </row>
    <row r="1819" spans="7:11">
      <c r="G1819" s="171" t="s">
        <v>1609</v>
      </c>
      <c r="H1819" s="171"/>
      <c r="I1819" s="171"/>
      <c r="J1819" s="171"/>
      <c r="K1819" s="393"/>
    </row>
    <row r="1820" spans="7:11">
      <c r="G1820" s="171" t="s">
        <v>1610</v>
      </c>
      <c r="H1820" s="171"/>
      <c r="I1820" s="171"/>
      <c r="J1820" s="171"/>
      <c r="K1820" s="393"/>
    </row>
    <row r="1821" spans="7:11">
      <c r="G1821" s="171" t="s">
        <v>1611</v>
      </c>
      <c r="H1821" s="171"/>
      <c r="I1821" s="171"/>
      <c r="J1821" s="171"/>
      <c r="K1821" s="393"/>
    </row>
    <row r="1822" spans="7:11">
      <c r="G1822" s="171" t="s">
        <v>1612</v>
      </c>
      <c r="H1822" s="171"/>
      <c r="I1822" s="171"/>
      <c r="J1822" s="171"/>
      <c r="K1822" s="393"/>
    </row>
    <row r="1823" spans="7:11">
      <c r="G1823" s="171" t="s">
        <v>1613</v>
      </c>
      <c r="H1823" s="171"/>
      <c r="I1823" s="171"/>
      <c r="J1823" s="171"/>
      <c r="K1823" s="393"/>
    </row>
    <row r="1824" spans="7:11">
      <c r="G1824" s="171" t="s">
        <v>1614</v>
      </c>
      <c r="H1824" s="171"/>
      <c r="I1824" s="171"/>
      <c r="J1824" s="171"/>
      <c r="K1824" s="393"/>
    </row>
    <row r="1825" spans="7:11">
      <c r="G1825" s="171" t="s">
        <v>309</v>
      </c>
      <c r="H1825" s="171"/>
      <c r="I1825" s="171"/>
      <c r="J1825" s="171"/>
      <c r="K1825" s="393"/>
    </row>
    <row r="1826" spans="7:11">
      <c r="G1826" s="171" t="s">
        <v>1615</v>
      </c>
      <c r="H1826" s="171"/>
      <c r="I1826" s="171"/>
      <c r="J1826" s="171"/>
      <c r="K1826" s="393"/>
    </row>
    <row r="1827" spans="7:11">
      <c r="G1827" s="171" t="s">
        <v>1616</v>
      </c>
      <c r="H1827" s="171"/>
      <c r="I1827" s="171"/>
      <c r="J1827" s="171"/>
      <c r="K1827" s="393"/>
    </row>
    <row r="1828" spans="7:11">
      <c r="G1828" s="171" t="s">
        <v>1617</v>
      </c>
      <c r="H1828" s="171"/>
      <c r="I1828" s="171"/>
      <c r="J1828" s="171"/>
      <c r="K1828" s="393"/>
    </row>
    <row r="1829" spans="7:11">
      <c r="G1829" s="171" t="s">
        <v>1618</v>
      </c>
      <c r="H1829" s="171"/>
      <c r="I1829" s="171"/>
      <c r="J1829" s="171"/>
      <c r="K1829" s="393"/>
    </row>
    <row r="1830" spans="7:11">
      <c r="G1830" s="171" t="s">
        <v>1619</v>
      </c>
      <c r="H1830" s="171"/>
      <c r="I1830" s="171"/>
      <c r="J1830" s="171"/>
      <c r="K1830" s="393"/>
    </row>
    <row r="1831" spans="7:11">
      <c r="G1831" s="171" t="s">
        <v>1620</v>
      </c>
      <c r="H1831" s="171"/>
      <c r="I1831" s="171"/>
      <c r="J1831" s="171"/>
      <c r="K1831" s="393"/>
    </row>
    <row r="1832" spans="7:11">
      <c r="G1832" s="171" t="s">
        <v>1621</v>
      </c>
      <c r="H1832" s="171"/>
      <c r="I1832" s="171"/>
      <c r="J1832" s="171"/>
      <c r="K1832" s="393"/>
    </row>
    <row r="1833" spans="7:11">
      <c r="G1833" s="171" t="s">
        <v>1622</v>
      </c>
      <c r="H1833" s="171"/>
      <c r="I1833" s="171"/>
      <c r="J1833" s="171"/>
      <c r="K1833" s="393"/>
    </row>
    <row r="1834" spans="7:11">
      <c r="G1834" s="171" t="s">
        <v>1623</v>
      </c>
      <c r="H1834" s="171"/>
      <c r="I1834" s="171"/>
      <c r="J1834" s="171"/>
      <c r="K1834" s="393"/>
    </row>
    <row r="1835" spans="7:11">
      <c r="G1835" s="171" t="s">
        <v>421</v>
      </c>
      <c r="H1835" s="171" t="s">
        <v>422</v>
      </c>
      <c r="I1835" s="171" t="s">
        <v>228</v>
      </c>
      <c r="J1835" s="171"/>
      <c r="K1835" s="393"/>
    </row>
    <row r="1836" spans="7:11">
      <c r="G1836" s="171" t="s">
        <v>1624</v>
      </c>
      <c r="H1836" s="171" t="s">
        <v>424</v>
      </c>
      <c r="I1836" s="171" t="s">
        <v>1625</v>
      </c>
      <c r="J1836" s="171"/>
      <c r="K1836" s="393"/>
    </row>
    <row r="1837" spans="7:11">
      <c r="G1837" s="171" t="s">
        <v>1626</v>
      </c>
      <c r="H1837" s="171" t="s">
        <v>426</v>
      </c>
      <c r="I1837" s="171" t="s">
        <v>1627</v>
      </c>
      <c r="J1837" s="171"/>
      <c r="K1837" s="393"/>
    </row>
    <row r="1838" spans="7:11">
      <c r="G1838" s="171" t="s">
        <v>1628</v>
      </c>
      <c r="H1838" s="171" t="s">
        <v>98</v>
      </c>
      <c r="I1838" s="171" t="s">
        <v>1629</v>
      </c>
      <c r="J1838" s="171"/>
      <c r="K1838" s="393"/>
    </row>
    <row r="1839" spans="7:11">
      <c r="G1839" s="171" t="s">
        <v>1630</v>
      </c>
      <c r="H1839" s="171" t="s">
        <v>429</v>
      </c>
      <c r="I1839" s="171" t="s">
        <v>1631</v>
      </c>
      <c r="J1839" s="171"/>
      <c r="K1839" s="393"/>
    </row>
    <row r="1840" spans="7:11">
      <c r="G1840" s="171" t="s">
        <v>1632</v>
      </c>
      <c r="H1840" s="171" t="s">
        <v>431</v>
      </c>
      <c r="I1840" s="171" t="s">
        <v>1633</v>
      </c>
      <c r="J1840" s="171"/>
      <c r="K1840" s="393"/>
    </row>
    <row r="1841" spans="7:11">
      <c r="G1841" s="171" t="s">
        <v>1634</v>
      </c>
      <c r="H1841" s="171"/>
      <c r="I1841" s="171"/>
      <c r="J1841" s="171"/>
      <c r="K1841" s="393"/>
    </row>
    <row r="1842" spans="7:11">
      <c r="G1842" s="171" t="s">
        <v>269</v>
      </c>
      <c r="H1842" s="171" t="s">
        <v>185</v>
      </c>
      <c r="I1842" s="171"/>
      <c r="J1842" s="171"/>
      <c r="K1842" s="393"/>
    </row>
    <row r="1843" spans="7:11">
      <c r="G1843" s="171" t="s">
        <v>305</v>
      </c>
      <c r="H1843" s="172">
        <v>0.95</v>
      </c>
      <c r="I1843" s="171"/>
      <c r="J1843" s="171"/>
      <c r="K1843" s="393"/>
    </row>
    <row r="1844" spans="7:11">
      <c r="G1844" s="171" t="s">
        <v>397</v>
      </c>
      <c r="H1844" s="172">
        <v>-0.4</v>
      </c>
      <c r="I1844" s="171"/>
      <c r="J1844" s="171"/>
      <c r="K1844" s="393"/>
    </row>
    <row r="1845" spans="7:11">
      <c r="G1845" s="171" t="s">
        <v>1635</v>
      </c>
      <c r="H1845" s="172">
        <v>0.6</v>
      </c>
      <c r="I1845" s="171"/>
      <c r="J1845" s="171"/>
      <c r="K1845" s="393"/>
    </row>
    <row r="1846" spans="7:11">
      <c r="G1846" s="171" t="s">
        <v>1636</v>
      </c>
      <c r="H1846" s="171" t="s">
        <v>1637</v>
      </c>
      <c r="I1846" s="171"/>
      <c r="J1846" s="171"/>
      <c r="K1846" s="393"/>
    </row>
    <row r="1847" spans="7:11">
      <c r="G1847" s="171" t="s">
        <v>1638</v>
      </c>
      <c r="H1847" s="171" t="s">
        <v>1639</v>
      </c>
      <c r="I1847" s="171"/>
      <c r="J1847" s="171"/>
      <c r="K1847" s="393"/>
    </row>
    <row r="1848" spans="7:11">
      <c r="G1848" s="171" t="s">
        <v>1640</v>
      </c>
      <c r="H1848" s="171" t="s">
        <v>897</v>
      </c>
      <c r="I1848" s="171"/>
      <c r="J1848" s="171"/>
      <c r="K1848" s="393"/>
    </row>
    <row r="1849" spans="7:11">
      <c r="G1849" s="171" t="s">
        <v>1641</v>
      </c>
      <c r="H1849" s="171"/>
      <c r="I1849" s="171"/>
      <c r="J1849" s="171"/>
      <c r="K1849" s="393"/>
    </row>
    <row r="1850" spans="7:11">
      <c r="G1850" s="171" t="s">
        <v>1642</v>
      </c>
      <c r="H1850" s="171"/>
      <c r="I1850" s="171"/>
      <c r="J1850" s="171"/>
      <c r="K1850" s="393"/>
    </row>
    <row r="1851" spans="7:11">
      <c r="G1851" s="171" t="s">
        <v>1643</v>
      </c>
      <c r="H1851" s="171"/>
      <c r="I1851" s="171"/>
      <c r="J1851" s="171"/>
      <c r="K1851" s="393"/>
    </row>
    <row r="1852" spans="7:11">
      <c r="G1852" s="171" t="s">
        <v>1644</v>
      </c>
      <c r="H1852" s="171"/>
      <c r="I1852" s="171"/>
      <c r="J1852" s="171"/>
      <c r="K1852" s="393"/>
    </row>
    <row r="1853" spans="7:11">
      <c r="G1853" s="171" t="s">
        <v>1645</v>
      </c>
      <c r="H1853" s="171"/>
      <c r="I1853" s="171"/>
      <c r="J1853" s="171"/>
      <c r="K1853" s="393"/>
    </row>
    <row r="1854" spans="7:11">
      <c r="G1854" s="171" t="s">
        <v>262</v>
      </c>
      <c r="H1854" s="171" t="s">
        <v>263</v>
      </c>
      <c r="I1854" s="171" t="s">
        <v>513</v>
      </c>
      <c r="J1854" s="171"/>
      <c r="K1854" s="393"/>
    </row>
    <row r="1855" spans="7:11">
      <c r="G1855" s="171" t="s">
        <v>1646</v>
      </c>
      <c r="H1855" s="172">
        <v>0.3</v>
      </c>
      <c r="I1855" s="171" t="s">
        <v>1647</v>
      </c>
      <c r="J1855" s="171"/>
      <c r="K1855" s="393"/>
    </row>
    <row r="1856" spans="7:11">
      <c r="G1856" s="171" t="s">
        <v>1648</v>
      </c>
      <c r="H1856" s="172">
        <v>0.3</v>
      </c>
      <c r="I1856" s="171" t="s">
        <v>1649</v>
      </c>
      <c r="J1856" s="171"/>
      <c r="K1856" s="393"/>
    </row>
    <row r="1857" spans="7:11">
      <c r="G1857" s="171" t="s">
        <v>1650</v>
      </c>
      <c r="H1857" s="172">
        <v>0.2</v>
      </c>
      <c r="I1857" s="171" t="s">
        <v>1651</v>
      </c>
      <c r="J1857" s="171"/>
      <c r="K1857" s="393"/>
    </row>
    <row r="1858" spans="7:11">
      <c r="G1858" s="171" t="s">
        <v>1652</v>
      </c>
      <c r="H1858" s="172">
        <v>0.2</v>
      </c>
      <c r="I1858" s="171" t="s">
        <v>1653</v>
      </c>
      <c r="J1858" s="171"/>
      <c r="K1858" s="393"/>
    </row>
    <row r="1859" spans="7:11">
      <c r="G1859" s="171" t="s">
        <v>1654</v>
      </c>
      <c r="H1859" s="171"/>
      <c r="I1859" s="171"/>
      <c r="J1859" s="171"/>
      <c r="K1859" s="393"/>
    </row>
    <row r="1860" spans="7:11">
      <c r="G1860" s="171" t="s">
        <v>1655</v>
      </c>
      <c r="H1860" s="171"/>
      <c r="I1860" s="171"/>
      <c r="J1860" s="171"/>
      <c r="K1860" s="393"/>
    </row>
    <row r="1861" spans="7:11">
      <c r="G1861" s="171" t="s">
        <v>1656</v>
      </c>
      <c r="H1861" s="171"/>
      <c r="I1861" s="171"/>
      <c r="J1861" s="171"/>
      <c r="K1861" s="393"/>
    </row>
    <row r="1862" spans="7:11">
      <c r="G1862" s="171" t="s">
        <v>1657</v>
      </c>
      <c r="H1862" s="171"/>
      <c r="I1862" s="171"/>
      <c r="J1862" s="171"/>
      <c r="K1862" s="393"/>
    </row>
    <row r="1863" spans="7:11">
      <c r="G1863" s="171" t="s">
        <v>1658</v>
      </c>
      <c r="H1863" s="171"/>
      <c r="I1863" s="171"/>
      <c r="J1863" s="171"/>
      <c r="K1863" s="393"/>
    </row>
    <row r="1864" spans="7:11">
      <c r="G1864" s="171" t="s">
        <v>1659</v>
      </c>
      <c r="H1864" s="171"/>
      <c r="I1864" s="171"/>
      <c r="J1864" s="171"/>
      <c r="K1864" s="393"/>
    </row>
    <row r="1865" spans="7:11">
      <c r="G1865" s="171" t="s">
        <v>1660</v>
      </c>
      <c r="H1865" s="171"/>
      <c r="I1865" s="171"/>
      <c r="J1865" s="171"/>
      <c r="K1865" s="393"/>
    </row>
    <row r="1866" spans="7:11">
      <c r="G1866" s="171" t="s">
        <v>1661</v>
      </c>
      <c r="H1866" s="171"/>
      <c r="I1866" s="171"/>
      <c r="J1866" s="171"/>
      <c r="K1866" s="393"/>
    </row>
    <row r="1867" spans="7:11">
      <c r="G1867" s="171" t="s">
        <v>1662</v>
      </c>
      <c r="H1867" s="171"/>
      <c r="I1867" s="171"/>
      <c r="J1867" s="171"/>
      <c r="K1867" s="393"/>
    </row>
    <row r="1868" spans="7:11">
      <c r="G1868" s="171" t="s">
        <v>1663</v>
      </c>
      <c r="H1868" s="171"/>
      <c r="I1868" s="171"/>
      <c r="J1868" s="171"/>
      <c r="K1868" s="393"/>
    </row>
    <row r="1869" spans="7:11">
      <c r="G1869" s="171" t="s">
        <v>1664</v>
      </c>
      <c r="H1869" s="171"/>
      <c r="I1869" s="171"/>
      <c r="J1869" s="171"/>
      <c r="K1869" s="393"/>
    </row>
    <row r="1870" spans="7:11">
      <c r="G1870" s="171" t="s">
        <v>1665</v>
      </c>
      <c r="H1870" s="171"/>
      <c r="I1870" s="171"/>
      <c r="J1870" s="171"/>
      <c r="K1870" s="393"/>
    </row>
    <row r="1871" spans="7:11">
      <c r="G1871" s="171" t="s">
        <v>1666</v>
      </c>
      <c r="H1871" s="171"/>
      <c r="I1871" s="171"/>
      <c r="J1871" s="171"/>
      <c r="K1871" s="393"/>
    </row>
    <row r="1872" spans="7:11">
      <c r="G1872" s="171" t="s">
        <v>1667</v>
      </c>
      <c r="H1872" s="171"/>
      <c r="I1872" s="171"/>
      <c r="J1872" s="171"/>
      <c r="K1872" s="393"/>
    </row>
    <row r="1873" spans="7:11">
      <c r="G1873" s="171" t="s">
        <v>1668</v>
      </c>
      <c r="H1873" s="171"/>
      <c r="I1873" s="171"/>
      <c r="J1873" s="171"/>
      <c r="K1873" s="393"/>
    </row>
    <row r="1874" spans="7:11">
      <c r="G1874" s="171" t="s">
        <v>1669</v>
      </c>
      <c r="H1874" s="171"/>
      <c r="I1874" s="171"/>
      <c r="J1874" s="171"/>
      <c r="K1874" s="393"/>
    </row>
    <row r="1875" spans="7:11">
      <c r="G1875" s="171" t="s">
        <v>1670</v>
      </c>
      <c r="H1875" s="171"/>
      <c r="I1875" s="171"/>
      <c r="J1875" s="171"/>
      <c r="K1875" s="393"/>
    </row>
    <row r="1876" spans="7:11">
      <c r="G1876" s="171" t="s">
        <v>1671</v>
      </c>
      <c r="H1876" s="171"/>
      <c r="I1876" s="171"/>
      <c r="J1876" s="171"/>
      <c r="K1876" s="393"/>
    </row>
    <row r="1877" spans="7:11">
      <c r="G1877" s="171" t="s">
        <v>1672</v>
      </c>
      <c r="H1877" s="171"/>
      <c r="I1877" s="171"/>
      <c r="J1877" s="171"/>
      <c r="K1877" s="393"/>
    </row>
    <row r="1878" spans="7:11">
      <c r="G1878" s="171" t="s">
        <v>1673</v>
      </c>
      <c r="H1878" s="171"/>
      <c r="I1878" s="171"/>
      <c r="J1878" s="171"/>
      <c r="K1878" s="393"/>
    </row>
    <row r="1879" spans="7:11">
      <c r="G1879" s="171" t="s">
        <v>1674</v>
      </c>
      <c r="H1879" s="171"/>
      <c r="I1879" s="171"/>
      <c r="J1879" s="171"/>
      <c r="K1879" s="393"/>
    </row>
    <row r="1880" spans="7:11">
      <c r="G1880" s="171" t="s">
        <v>1675</v>
      </c>
      <c r="H1880" s="171"/>
      <c r="I1880" s="171"/>
      <c r="J1880" s="171"/>
      <c r="K1880" s="393"/>
    </row>
    <row r="1881" spans="7:11">
      <c r="G1881" s="171" t="s">
        <v>1676</v>
      </c>
      <c r="H1881" s="171"/>
      <c r="I1881" s="171"/>
      <c r="J1881" s="171"/>
      <c r="K1881" s="393"/>
    </row>
    <row r="1882" spans="7:11">
      <c r="G1882" s="171" t="s">
        <v>1677</v>
      </c>
      <c r="H1882" s="171"/>
      <c r="I1882" s="171"/>
      <c r="J1882" s="171"/>
      <c r="K1882" s="393"/>
    </row>
    <row r="1883" spans="7:11">
      <c r="G1883" s="171" t="s">
        <v>1678</v>
      </c>
      <c r="H1883" s="171"/>
      <c r="I1883" s="171"/>
      <c r="J1883" s="171"/>
      <c r="K1883" s="393"/>
    </row>
    <row r="1884" spans="7:11">
      <c r="G1884" s="171" t="s">
        <v>1679</v>
      </c>
      <c r="H1884" s="171"/>
      <c r="I1884" s="171"/>
      <c r="J1884" s="171"/>
      <c r="K1884" s="393"/>
    </row>
    <row r="1885" spans="7:11">
      <c r="G1885" s="171" t="s">
        <v>1680</v>
      </c>
      <c r="H1885" s="171"/>
      <c r="I1885" s="171"/>
      <c r="J1885" s="171"/>
      <c r="K1885" s="393"/>
    </row>
    <row r="1886" spans="7:11">
      <c r="G1886" s="171" t="s">
        <v>421</v>
      </c>
      <c r="H1886" s="171" t="s">
        <v>422</v>
      </c>
      <c r="I1886" s="171" t="s">
        <v>1681</v>
      </c>
      <c r="J1886" s="171"/>
      <c r="K1886" s="393"/>
    </row>
    <row r="1887" spans="7:11">
      <c r="G1887" s="171" t="s">
        <v>1624</v>
      </c>
      <c r="H1887" s="171" t="s">
        <v>1682</v>
      </c>
      <c r="I1887" s="171" t="s">
        <v>1683</v>
      </c>
      <c r="J1887" s="171"/>
      <c r="K1887" s="393"/>
    </row>
    <row r="1888" spans="7:11">
      <c r="G1888" s="171" t="s">
        <v>1626</v>
      </c>
      <c r="H1888" s="171" t="s">
        <v>1684</v>
      </c>
      <c r="I1888" s="171" t="s">
        <v>1685</v>
      </c>
      <c r="J1888" s="171"/>
      <c r="K1888" s="393"/>
    </row>
    <row r="1889" spans="7:11">
      <c r="G1889" s="171" t="s">
        <v>1628</v>
      </c>
      <c r="H1889" s="171" t="s">
        <v>1686</v>
      </c>
      <c r="I1889" s="171" t="s">
        <v>1687</v>
      </c>
      <c r="J1889" s="171"/>
      <c r="K1889" s="393"/>
    </row>
    <row r="1890" spans="7:11">
      <c r="G1890" s="171" t="s">
        <v>1630</v>
      </c>
      <c r="H1890" s="171" t="s">
        <v>1688</v>
      </c>
      <c r="I1890" s="171" t="s">
        <v>1629</v>
      </c>
      <c r="J1890" s="171"/>
      <c r="K1890" s="393"/>
    </row>
    <row r="1891" spans="7:11">
      <c r="G1891" s="171" t="s">
        <v>1632</v>
      </c>
      <c r="H1891" s="171" t="s">
        <v>1689</v>
      </c>
      <c r="I1891" s="171" t="s">
        <v>1690</v>
      </c>
      <c r="J1891" s="171"/>
      <c r="K1891" s="393"/>
    </row>
    <row r="1892" spans="7:11">
      <c r="G1892" s="171" t="s">
        <v>1691</v>
      </c>
      <c r="H1892" s="171"/>
      <c r="I1892" s="171"/>
      <c r="J1892" s="171"/>
      <c r="K1892" s="393"/>
    </row>
    <row r="1893" spans="7:11">
      <c r="G1893" s="171" t="s">
        <v>1399</v>
      </c>
      <c r="H1893" s="171" t="s">
        <v>1692</v>
      </c>
      <c r="I1893" s="171" t="s">
        <v>1401</v>
      </c>
      <c r="J1893" s="171" t="s">
        <v>1402</v>
      </c>
      <c r="K1893" s="393"/>
    </row>
    <row r="1894" spans="7:11">
      <c r="G1894" s="171" t="s">
        <v>1692</v>
      </c>
      <c r="H1894" s="171" t="s">
        <v>1172</v>
      </c>
      <c r="I1894" s="171" t="s">
        <v>1693</v>
      </c>
      <c r="J1894" s="171" t="s">
        <v>1405</v>
      </c>
      <c r="K1894" s="393"/>
    </row>
    <row r="1895" spans="7:11">
      <c r="G1895" s="171" t="s">
        <v>1401</v>
      </c>
      <c r="H1895" s="171" t="s">
        <v>1694</v>
      </c>
      <c r="I1895" s="171" t="s">
        <v>1695</v>
      </c>
      <c r="J1895" s="171" t="s">
        <v>1696</v>
      </c>
      <c r="K1895" s="393"/>
    </row>
    <row r="1896" spans="7:11">
      <c r="G1896" s="171" t="s">
        <v>1402</v>
      </c>
      <c r="H1896" s="171" t="s">
        <v>1438</v>
      </c>
      <c r="I1896" s="171" t="s">
        <v>1690</v>
      </c>
      <c r="J1896" s="171" t="s">
        <v>1697</v>
      </c>
      <c r="K1896" s="393"/>
    </row>
    <row r="1897" spans="7:11">
      <c r="G1897" s="171" t="s">
        <v>1698</v>
      </c>
      <c r="H1897" s="171"/>
      <c r="I1897" s="171"/>
      <c r="J1897" s="171"/>
      <c r="K1897" s="393"/>
    </row>
    <row r="1898" spans="7:11">
      <c r="G1898" s="171" t="s">
        <v>1699</v>
      </c>
      <c r="H1898" s="171"/>
      <c r="I1898" s="171"/>
      <c r="J1898" s="171"/>
      <c r="K1898" s="393"/>
    </row>
    <row r="1899" spans="7:11">
      <c r="G1899" s="171" t="s">
        <v>1700</v>
      </c>
      <c r="H1899" s="171"/>
      <c r="I1899" s="171"/>
      <c r="J1899" s="171"/>
      <c r="K1899" s="393"/>
    </row>
    <row r="1900" spans="7:11">
      <c r="G1900" s="171" t="s">
        <v>1701</v>
      </c>
      <c r="H1900" s="171"/>
      <c r="I1900" s="171"/>
      <c r="J1900" s="171"/>
      <c r="K1900" s="393"/>
    </row>
    <row r="1901" spans="7:11">
      <c r="G1901" s="171" t="s">
        <v>233</v>
      </c>
      <c r="H1901" s="171"/>
      <c r="I1901" s="171"/>
      <c r="J1901" s="171"/>
      <c r="K1901" s="393"/>
    </row>
    <row r="1902" spans="7:11">
      <c r="G1902" s="171" t="s">
        <v>1702</v>
      </c>
      <c r="H1902" s="171"/>
      <c r="I1902" s="171"/>
      <c r="J1902" s="171"/>
      <c r="K1902" s="393"/>
    </row>
    <row r="1903" spans="7:11">
      <c r="G1903" s="171" t="s">
        <v>1310</v>
      </c>
      <c r="H1903" s="171"/>
      <c r="I1903" s="171"/>
      <c r="J1903" s="171"/>
      <c r="K1903" s="393"/>
    </row>
    <row r="1904" spans="7:11">
      <c r="G1904" s="171" t="s">
        <v>1703</v>
      </c>
      <c r="H1904" s="171"/>
      <c r="I1904" s="171"/>
      <c r="J1904" s="171"/>
      <c r="K1904" s="393"/>
    </row>
    <row r="1905" spans="7:11">
      <c r="G1905" s="171" t="s">
        <v>1704</v>
      </c>
      <c r="H1905" s="171"/>
      <c r="I1905" s="171"/>
      <c r="J1905" s="171"/>
      <c r="K1905" s="393"/>
    </row>
    <row r="1906" spans="7:11">
      <c r="G1906" s="171" t="s">
        <v>1705</v>
      </c>
      <c r="H1906" s="171"/>
      <c r="I1906" s="171"/>
      <c r="J1906" s="171"/>
      <c r="K1906" s="393"/>
    </row>
    <row r="1907" spans="7:11">
      <c r="G1907" s="171" t="s">
        <v>1706</v>
      </c>
      <c r="H1907" s="171"/>
      <c r="I1907" s="171"/>
      <c r="J1907" s="171"/>
      <c r="K1907" s="393"/>
    </row>
    <row r="1908" spans="7:11">
      <c r="G1908" s="171" t="s">
        <v>1707</v>
      </c>
      <c r="H1908" s="171"/>
      <c r="I1908" s="171"/>
      <c r="J1908" s="171"/>
      <c r="K1908" s="393"/>
    </row>
    <row r="1909" spans="7:11">
      <c r="G1909" s="171" t="s">
        <v>1708</v>
      </c>
      <c r="H1909" s="171"/>
      <c r="I1909" s="171"/>
      <c r="J1909" s="171"/>
      <c r="K1909" s="393"/>
    </row>
    <row r="1910" spans="7:11">
      <c r="G1910" s="171" t="s">
        <v>1709</v>
      </c>
      <c r="H1910" s="171"/>
      <c r="I1910" s="171"/>
      <c r="J1910" s="171"/>
      <c r="K1910" s="393"/>
    </row>
    <row r="1911" spans="7:11">
      <c r="G1911" s="171" t="s">
        <v>1710</v>
      </c>
      <c r="H1911" s="171"/>
      <c r="I1911" s="171"/>
      <c r="J1911" s="171"/>
      <c r="K1911" s="393"/>
    </row>
    <row r="1912" spans="7:11">
      <c r="G1912" s="171" t="s">
        <v>1711</v>
      </c>
      <c r="H1912" s="171"/>
      <c r="I1912" s="171"/>
      <c r="J1912" s="171"/>
      <c r="K1912" s="393"/>
    </row>
    <row r="1913" spans="7:11">
      <c r="G1913" s="171" t="s">
        <v>1712</v>
      </c>
      <c r="H1913" s="171"/>
      <c r="I1913" s="171"/>
      <c r="J1913" s="171"/>
      <c r="K1913" s="393"/>
    </row>
    <row r="1914" spans="7:11">
      <c r="G1914" s="171" t="s">
        <v>1713</v>
      </c>
      <c r="H1914" s="171"/>
      <c r="I1914" s="171"/>
      <c r="J1914" s="171"/>
      <c r="K1914" s="393"/>
    </row>
    <row r="1915" spans="7:11">
      <c r="G1915" s="171" t="s">
        <v>1714</v>
      </c>
      <c r="H1915" s="171"/>
      <c r="I1915" s="171"/>
      <c r="J1915" s="171"/>
      <c r="K1915" s="393"/>
    </row>
    <row r="1916" spans="7:11">
      <c r="G1916" s="171" t="s">
        <v>1715</v>
      </c>
      <c r="H1916" s="171"/>
      <c r="I1916" s="171"/>
      <c r="J1916" s="171"/>
      <c r="K1916" s="393"/>
    </row>
    <row r="1917" spans="7:11">
      <c r="G1917" s="171" t="s">
        <v>1716</v>
      </c>
      <c r="H1917" s="171"/>
      <c r="I1917" s="171"/>
      <c r="J1917" s="171"/>
      <c r="K1917" s="393"/>
    </row>
    <row r="1918" spans="7:11">
      <c r="G1918" s="171" t="s">
        <v>1717</v>
      </c>
      <c r="H1918" s="171"/>
      <c r="I1918" s="171"/>
      <c r="J1918" s="171"/>
      <c r="K1918" s="393"/>
    </row>
    <row r="1919" spans="7:11">
      <c r="G1919" s="171" t="s">
        <v>1718</v>
      </c>
      <c r="H1919" s="171"/>
      <c r="I1919" s="171"/>
      <c r="J1919" s="171"/>
      <c r="K1919" s="393"/>
    </row>
    <row r="1920" spans="7:11">
      <c r="G1920" s="171" t="s">
        <v>1719</v>
      </c>
      <c r="H1920" s="171"/>
      <c r="I1920" s="171"/>
      <c r="J1920" s="171"/>
      <c r="K1920" s="393"/>
    </row>
    <row r="1921" spans="7:11">
      <c r="G1921" s="171" t="s">
        <v>1172</v>
      </c>
      <c r="H1921" s="171"/>
      <c r="I1921" s="171"/>
      <c r="J1921" s="171"/>
      <c r="K1921" s="393"/>
    </row>
    <row r="1922" spans="7:11">
      <c r="G1922" s="171" t="s">
        <v>1720</v>
      </c>
      <c r="H1922" s="171"/>
      <c r="I1922" s="171"/>
      <c r="J1922" s="171"/>
      <c r="K1922" s="393"/>
    </row>
    <row r="1923" spans="7:11">
      <c r="G1923" s="171" t="s">
        <v>1721</v>
      </c>
      <c r="H1923" s="171"/>
      <c r="I1923" s="171"/>
      <c r="J1923" s="171"/>
      <c r="K1923" s="393"/>
    </row>
    <row r="1924" spans="7:11">
      <c r="G1924" s="171" t="s">
        <v>1722</v>
      </c>
      <c r="H1924" s="171"/>
      <c r="I1924" s="171"/>
      <c r="J1924" s="171"/>
      <c r="K1924" s="393"/>
    </row>
    <row r="1925" spans="7:11">
      <c r="G1925" s="171" t="s">
        <v>1723</v>
      </c>
      <c r="H1925" s="171"/>
      <c r="I1925" s="171"/>
      <c r="J1925" s="171"/>
      <c r="K1925" s="393"/>
    </row>
    <row r="1926" spans="7:11">
      <c r="G1926" s="171" t="s">
        <v>1724</v>
      </c>
      <c r="H1926" s="171"/>
      <c r="I1926" s="171"/>
      <c r="J1926" s="171"/>
      <c r="K1926" s="393"/>
    </row>
    <row r="1927" spans="7:11">
      <c r="G1927" s="171" t="s">
        <v>306</v>
      </c>
      <c r="H1927" s="171"/>
      <c r="I1927" s="171"/>
      <c r="J1927" s="171"/>
      <c r="K1927" s="393"/>
    </row>
    <row r="1928" spans="7:11">
      <c r="G1928" s="171" t="s">
        <v>1725</v>
      </c>
      <c r="H1928" s="171"/>
      <c r="I1928" s="171"/>
      <c r="J1928" s="171"/>
      <c r="K1928" s="393"/>
    </row>
    <row r="1929" spans="7:11">
      <c r="G1929" s="171" t="s">
        <v>1726</v>
      </c>
      <c r="H1929" s="171"/>
      <c r="I1929" s="171"/>
      <c r="J1929" s="171"/>
      <c r="K1929" s="393"/>
    </row>
    <row r="1930" spans="7:11">
      <c r="G1930" s="171" t="s">
        <v>1727</v>
      </c>
      <c r="H1930" s="171"/>
      <c r="I1930" s="171"/>
      <c r="J1930" s="171"/>
      <c r="K1930" s="393"/>
    </row>
    <row r="1931" spans="7:11">
      <c r="G1931" s="171" t="s">
        <v>305</v>
      </c>
      <c r="H1931" s="171"/>
      <c r="I1931" s="171"/>
      <c r="J1931" s="171"/>
      <c r="K1931" s="393"/>
    </row>
    <row r="1932" spans="7:11">
      <c r="G1932" s="171" t="s">
        <v>1728</v>
      </c>
      <c r="H1932" s="171"/>
      <c r="I1932" s="171"/>
      <c r="J1932" s="171"/>
      <c r="K1932" s="393"/>
    </row>
    <row r="1933" spans="7:11">
      <c r="G1933" s="171" t="s">
        <v>1729</v>
      </c>
      <c r="H1933" s="171"/>
      <c r="I1933" s="171"/>
      <c r="J1933" s="171"/>
      <c r="K1933" s="393"/>
    </row>
    <row r="1934" spans="7:11">
      <c r="G1934" s="171" t="s">
        <v>1348</v>
      </c>
      <c r="H1934" s="171" t="s">
        <v>396</v>
      </c>
      <c r="I1934" s="171"/>
      <c r="J1934" s="171"/>
      <c r="K1934" s="393"/>
    </row>
    <row r="1935" spans="7:11">
      <c r="G1935" s="171" t="s">
        <v>1730</v>
      </c>
      <c r="H1935" s="171" t="s">
        <v>1731</v>
      </c>
      <c r="I1935" s="171"/>
      <c r="J1935" s="171"/>
      <c r="K1935" s="393"/>
    </row>
    <row r="1936" spans="7:11">
      <c r="G1936" s="171" t="s">
        <v>1732</v>
      </c>
      <c r="H1936" s="171" t="s">
        <v>411</v>
      </c>
      <c r="I1936" s="171"/>
      <c r="J1936" s="171"/>
      <c r="K1936" s="393"/>
    </row>
    <row r="1937" spans="7:11">
      <c r="G1937" s="171" t="s">
        <v>1160</v>
      </c>
      <c r="H1937" s="171" t="s">
        <v>1161</v>
      </c>
      <c r="I1937" s="171"/>
      <c r="J1937" s="171"/>
      <c r="K1937" s="393"/>
    </row>
    <row r="1938" spans="7:11">
      <c r="G1938" s="171" t="s">
        <v>1733</v>
      </c>
      <c r="H1938" s="171" t="s">
        <v>768</v>
      </c>
      <c r="I1938" s="171"/>
      <c r="J1938" s="171"/>
      <c r="K1938" s="393"/>
    </row>
    <row r="1939" spans="7:11">
      <c r="G1939" s="171" t="s">
        <v>1734</v>
      </c>
      <c r="H1939" s="171" t="s">
        <v>1735</v>
      </c>
      <c r="I1939" s="171"/>
      <c r="J1939" s="171"/>
      <c r="K1939" s="393"/>
    </row>
    <row r="1940" spans="7:11">
      <c r="G1940" s="171" t="s">
        <v>1736</v>
      </c>
      <c r="H1940" s="171"/>
      <c r="I1940" s="171"/>
      <c r="J1940" s="171"/>
      <c r="K1940" s="393"/>
    </row>
    <row r="1941" spans="7:11">
      <c r="G1941" s="171" t="s">
        <v>1737</v>
      </c>
      <c r="H1941" s="171"/>
      <c r="I1941" s="171"/>
      <c r="J1941" s="171"/>
      <c r="K1941" s="393"/>
    </row>
    <row r="1942" spans="7:11">
      <c r="G1942" s="171" t="s">
        <v>1738</v>
      </c>
      <c r="H1942" s="171"/>
      <c r="I1942" s="171"/>
      <c r="J1942" s="171"/>
      <c r="K1942" s="393"/>
    </row>
    <row r="1943" spans="7:11">
      <c r="G1943" s="171" t="s">
        <v>1739</v>
      </c>
      <c r="H1943" s="171"/>
      <c r="I1943" s="171"/>
      <c r="J1943" s="171"/>
      <c r="K1943" s="393"/>
    </row>
    <row r="1944" spans="7:11">
      <c r="G1944" s="171" t="s">
        <v>1740</v>
      </c>
      <c r="H1944" s="171"/>
      <c r="I1944" s="171"/>
      <c r="J1944" s="171"/>
      <c r="K1944" s="393"/>
    </row>
    <row r="1945" spans="7:11">
      <c r="G1945" s="171" t="s">
        <v>1741</v>
      </c>
      <c r="H1945" s="171"/>
      <c r="I1945" s="171"/>
      <c r="J1945" s="171"/>
      <c r="K1945" s="393"/>
    </row>
    <row r="1946" spans="7:11" ht="13.5">
      <c r="G1946"/>
      <c r="H1946"/>
      <c r="I1946"/>
      <c r="J1946"/>
      <c r="K1946" s="397"/>
    </row>
    <row r="1947" spans="7:11" ht="13.5">
      <c r="G1947"/>
      <c r="H1947"/>
      <c r="I1947"/>
      <c r="J1947"/>
      <c r="K1947" s="397"/>
    </row>
    <row r="1948" spans="7:11" ht="13.5">
      <c r="G1948"/>
      <c r="H1948"/>
      <c r="I1948"/>
      <c r="J1948"/>
      <c r="K1948" s="397"/>
    </row>
    <row r="1949" spans="7:11" ht="13.5">
      <c r="G1949"/>
      <c r="H1949"/>
      <c r="I1949"/>
      <c r="J1949"/>
      <c r="K1949" s="397"/>
    </row>
    <row r="1950" spans="7:11" ht="13.5">
      <c r="G1950"/>
      <c r="H1950"/>
      <c r="I1950"/>
      <c r="J1950"/>
      <c r="K1950" s="397"/>
    </row>
    <row r="1951" spans="7:11" ht="13.5">
      <c r="G1951"/>
      <c r="H1951"/>
      <c r="I1951"/>
      <c r="J1951"/>
      <c r="K1951" s="397"/>
    </row>
    <row r="1952" spans="7:11" ht="13.5">
      <c r="G1952"/>
      <c r="H1952"/>
      <c r="I1952"/>
      <c r="J1952"/>
      <c r="K1952" s="397"/>
    </row>
    <row r="1953" spans="7:11" ht="13.5">
      <c r="G1953"/>
      <c r="H1953"/>
      <c r="I1953"/>
      <c r="J1953"/>
      <c r="K1953" s="397"/>
    </row>
    <row r="1954" spans="7:11" ht="13.5">
      <c r="G1954"/>
      <c r="H1954"/>
      <c r="I1954"/>
      <c r="J1954"/>
      <c r="K1954" s="397"/>
    </row>
    <row r="1955" spans="7:11" ht="13.5">
      <c r="G1955"/>
      <c r="H1955"/>
      <c r="I1955"/>
      <c r="J1955"/>
      <c r="K1955" s="397"/>
    </row>
    <row r="1956" spans="7:11" ht="13.5">
      <c r="G1956"/>
      <c r="H1956"/>
      <c r="I1956"/>
      <c r="J1956"/>
      <c r="K1956" s="397"/>
    </row>
    <row r="1957" spans="7:11" ht="13.5">
      <c r="G1957"/>
      <c r="H1957"/>
      <c r="I1957"/>
      <c r="J1957"/>
      <c r="K1957" s="397"/>
    </row>
    <row r="1958" spans="7:11" ht="13.5">
      <c r="G1958"/>
      <c r="H1958"/>
      <c r="I1958"/>
      <c r="J1958"/>
      <c r="K1958" s="397"/>
    </row>
    <row r="1959" spans="7:11" ht="13.5">
      <c r="G1959"/>
      <c r="H1959"/>
      <c r="I1959"/>
      <c r="J1959"/>
      <c r="K1959" s="397"/>
    </row>
    <row r="1960" spans="7:11" ht="13.5">
      <c r="G1960"/>
      <c r="H1960"/>
      <c r="I1960"/>
      <c r="J1960"/>
      <c r="K1960" s="397"/>
    </row>
    <row r="1961" spans="7:11" ht="13.5">
      <c r="G1961"/>
      <c r="H1961"/>
      <c r="I1961"/>
      <c r="J1961"/>
      <c r="K1961" s="397"/>
    </row>
    <row r="1962" spans="7:11" ht="13.5">
      <c r="G1962"/>
      <c r="H1962"/>
      <c r="I1962"/>
      <c r="J1962"/>
      <c r="K1962" s="397"/>
    </row>
    <row r="1963" spans="7:11" ht="13.5">
      <c r="G1963"/>
      <c r="H1963"/>
      <c r="I1963"/>
      <c r="J1963"/>
      <c r="K1963" s="397"/>
    </row>
    <row r="1964" spans="7:11" ht="13.5">
      <c r="G1964"/>
      <c r="H1964"/>
      <c r="I1964"/>
      <c r="J1964"/>
      <c r="K1964" s="397"/>
    </row>
    <row r="1965" spans="7:11" ht="13.5">
      <c r="G1965"/>
      <c r="H1965"/>
      <c r="I1965"/>
      <c r="J1965"/>
      <c r="K1965" s="397"/>
    </row>
    <row r="1966" spans="7:11" ht="13.5">
      <c r="G1966"/>
      <c r="H1966"/>
      <c r="I1966"/>
      <c r="J1966"/>
      <c r="K1966" s="397"/>
    </row>
    <row r="1967" spans="7:11" ht="13.5">
      <c r="G1967"/>
      <c r="H1967"/>
      <c r="I1967"/>
      <c r="J1967"/>
      <c r="K1967" s="397"/>
    </row>
    <row r="1968" spans="7:11" ht="13.5">
      <c r="G1968"/>
      <c r="H1968"/>
      <c r="I1968"/>
      <c r="J1968"/>
      <c r="K1968" s="397"/>
    </row>
    <row r="1969" spans="7:11" ht="13.5">
      <c r="G1969"/>
      <c r="H1969"/>
      <c r="I1969"/>
      <c r="J1969"/>
      <c r="K1969" s="397"/>
    </row>
    <row r="1970" spans="7:11" ht="13.5">
      <c r="G1970"/>
      <c r="H1970"/>
      <c r="I1970"/>
      <c r="J1970"/>
      <c r="K1970" s="397"/>
    </row>
    <row r="1971" spans="7:11" ht="13.5">
      <c r="G1971"/>
      <c r="H1971"/>
      <c r="I1971"/>
      <c r="J1971"/>
      <c r="K1971" s="397"/>
    </row>
    <row r="1972" spans="7:11" ht="13.5">
      <c r="G1972"/>
      <c r="H1972"/>
      <c r="I1972"/>
      <c r="J1972"/>
      <c r="K1972" s="397"/>
    </row>
    <row r="1973" spans="7:11" ht="13.5">
      <c r="G1973"/>
      <c r="H1973"/>
      <c r="I1973"/>
      <c r="J1973"/>
      <c r="K1973" s="397"/>
    </row>
    <row r="1974" spans="7:11" ht="13.5">
      <c r="G1974"/>
      <c r="H1974"/>
      <c r="I1974"/>
      <c r="J1974"/>
      <c r="K1974" s="397"/>
    </row>
    <row r="1975" spans="7:11" ht="13.5">
      <c r="G1975"/>
      <c r="H1975"/>
      <c r="I1975"/>
      <c r="J1975"/>
      <c r="K1975" s="397"/>
    </row>
    <row r="1976" spans="7:11" ht="13.5">
      <c r="G1976"/>
      <c r="H1976"/>
      <c r="I1976"/>
      <c r="J1976"/>
      <c r="K1976" s="397"/>
    </row>
    <row r="1977" spans="7:11" ht="13.5">
      <c r="G1977"/>
      <c r="H1977"/>
      <c r="I1977"/>
      <c r="J1977"/>
      <c r="K1977" s="397"/>
    </row>
    <row r="1978" spans="7:11" ht="13.5">
      <c r="G1978"/>
      <c r="H1978"/>
      <c r="I1978"/>
      <c r="J1978"/>
      <c r="K1978" s="397"/>
    </row>
    <row r="1979" spans="7:11" ht="13.5">
      <c r="G1979"/>
      <c r="H1979"/>
      <c r="I1979"/>
      <c r="J1979"/>
      <c r="K1979" s="397"/>
    </row>
    <row r="1980" spans="7:11" ht="13.5">
      <c r="G1980"/>
      <c r="H1980"/>
      <c r="I1980"/>
      <c r="J1980"/>
      <c r="K1980" s="397"/>
    </row>
    <row r="1981" spans="7:11" ht="13.5">
      <c r="G1981"/>
      <c r="H1981"/>
      <c r="I1981"/>
      <c r="J1981"/>
      <c r="K1981" s="397"/>
    </row>
    <row r="1982" spans="7:11" ht="13.5">
      <c r="G1982"/>
      <c r="H1982"/>
      <c r="I1982"/>
      <c r="J1982"/>
      <c r="K1982" s="397"/>
    </row>
    <row r="1983" spans="7:11" ht="13.5">
      <c r="G1983"/>
      <c r="H1983"/>
      <c r="I1983"/>
      <c r="J1983"/>
      <c r="K1983" s="397"/>
    </row>
    <row r="1984" spans="7:11" ht="13.5">
      <c r="G1984"/>
      <c r="H1984"/>
      <c r="I1984"/>
      <c r="J1984"/>
      <c r="K1984" s="397"/>
    </row>
    <row r="1985" spans="7:11" ht="13.5">
      <c r="G1985"/>
      <c r="H1985"/>
      <c r="I1985"/>
      <c r="J1985"/>
      <c r="K1985" s="397"/>
    </row>
    <row r="1986" spans="7:11" ht="13.5">
      <c r="G1986"/>
      <c r="H1986"/>
      <c r="I1986"/>
      <c r="J1986"/>
      <c r="K1986" s="397"/>
    </row>
    <row r="1987" spans="7:11" ht="13.5">
      <c r="G1987"/>
      <c r="H1987"/>
      <c r="I1987"/>
      <c r="J1987"/>
      <c r="K1987" s="397"/>
    </row>
    <row r="1988" spans="7:11" ht="13.5">
      <c r="G1988"/>
      <c r="H1988"/>
      <c r="I1988"/>
      <c r="J1988"/>
      <c r="K1988" s="397"/>
    </row>
    <row r="1989" spans="7:11" ht="13.5">
      <c r="G1989"/>
      <c r="H1989"/>
      <c r="I1989"/>
      <c r="J1989"/>
      <c r="K1989" s="397"/>
    </row>
    <row r="1990" spans="7:11" ht="13.5">
      <c r="G1990"/>
      <c r="H1990"/>
      <c r="I1990"/>
      <c r="J1990"/>
      <c r="K1990" s="397"/>
    </row>
    <row r="1991" spans="7:11" ht="13.5">
      <c r="G1991"/>
      <c r="H1991"/>
      <c r="I1991"/>
      <c r="J1991"/>
      <c r="K1991" s="397"/>
    </row>
    <row r="1992" spans="7:11" ht="13.5">
      <c r="G1992"/>
      <c r="H1992"/>
      <c r="I1992"/>
      <c r="J1992"/>
      <c r="K1992" s="397"/>
    </row>
    <row r="1993" spans="7:11" ht="13.5">
      <c r="G1993"/>
      <c r="H1993"/>
      <c r="I1993"/>
      <c r="J1993"/>
      <c r="K1993" s="397"/>
    </row>
    <row r="1994" spans="7:11" ht="13.5">
      <c r="G1994"/>
      <c r="H1994"/>
      <c r="I1994"/>
      <c r="J1994"/>
      <c r="K1994" s="397"/>
    </row>
    <row r="1995" spans="7:11" ht="13.5">
      <c r="G1995"/>
      <c r="H1995"/>
      <c r="I1995"/>
      <c r="J1995"/>
      <c r="K1995" s="397"/>
    </row>
    <row r="1996" spans="7:11" ht="13.5">
      <c r="G1996"/>
      <c r="H1996"/>
      <c r="I1996"/>
      <c r="J1996"/>
      <c r="K1996" s="397"/>
    </row>
    <row r="1997" spans="7:11" ht="13.5">
      <c r="G1997"/>
      <c r="H1997"/>
      <c r="I1997"/>
      <c r="J1997"/>
      <c r="K1997" s="397"/>
    </row>
    <row r="1998" spans="7:11" ht="13.5">
      <c r="G1998"/>
      <c r="H1998"/>
      <c r="I1998"/>
      <c r="J1998"/>
      <c r="K1998" s="397"/>
    </row>
    <row r="1999" spans="7:11" ht="13.5">
      <c r="G1999"/>
      <c r="H1999"/>
      <c r="I1999"/>
      <c r="J1999"/>
      <c r="K1999" s="397"/>
    </row>
    <row r="2000" spans="7:11" ht="13.5">
      <c r="G2000"/>
      <c r="H2000"/>
      <c r="I2000"/>
      <c r="J2000"/>
      <c r="K2000" s="397"/>
    </row>
    <row r="2001" spans="7:11" ht="13.5">
      <c r="G2001"/>
      <c r="H2001"/>
      <c r="I2001"/>
      <c r="J2001"/>
      <c r="K2001" s="397"/>
    </row>
    <row r="2002" spans="7:11" ht="13.5">
      <c r="G2002"/>
      <c r="H2002"/>
      <c r="I2002"/>
      <c r="J2002"/>
      <c r="K2002" s="397"/>
    </row>
    <row r="2003" spans="7:11" ht="13.5">
      <c r="G2003"/>
      <c r="H2003"/>
      <c r="I2003"/>
      <c r="J2003"/>
      <c r="K2003" s="397"/>
    </row>
    <row r="2004" spans="7:11" ht="13.5">
      <c r="G2004"/>
      <c r="H2004"/>
      <c r="I2004"/>
      <c r="J2004"/>
      <c r="K2004" s="397"/>
    </row>
    <row r="2005" spans="7:11" ht="13.5">
      <c r="G2005"/>
      <c r="H2005"/>
      <c r="I2005"/>
      <c r="J2005"/>
      <c r="K2005" s="397"/>
    </row>
    <row r="2006" spans="7:11" ht="13.5">
      <c r="G2006"/>
      <c r="H2006"/>
      <c r="I2006"/>
      <c r="J2006"/>
      <c r="K2006" s="397"/>
    </row>
    <row r="2007" spans="7:11" ht="13.5">
      <c r="G2007"/>
      <c r="H2007"/>
      <c r="I2007"/>
      <c r="J2007"/>
      <c r="K2007" s="397"/>
    </row>
    <row r="2008" spans="7:11" ht="13.5">
      <c r="G2008"/>
      <c r="H2008"/>
      <c r="I2008"/>
      <c r="J2008"/>
      <c r="K2008" s="397"/>
    </row>
    <row r="2009" spans="7:11" ht="13.5">
      <c r="G2009"/>
      <c r="H2009"/>
      <c r="I2009"/>
      <c r="J2009"/>
      <c r="K2009" s="397"/>
    </row>
    <row r="2010" spans="7:11" ht="13.5">
      <c r="G2010"/>
      <c r="H2010"/>
      <c r="I2010"/>
      <c r="J2010"/>
      <c r="K2010" s="397"/>
    </row>
    <row r="2011" spans="7:11" ht="13.5">
      <c r="G2011"/>
      <c r="H2011"/>
      <c r="I2011"/>
      <c r="J2011"/>
      <c r="K2011" s="397"/>
    </row>
    <row r="2012" spans="7:11" ht="13.5">
      <c r="G2012"/>
      <c r="H2012"/>
      <c r="I2012"/>
      <c r="J2012"/>
      <c r="K2012" s="397"/>
    </row>
    <row r="2013" spans="7:11" ht="13.5">
      <c r="G2013"/>
      <c r="H2013"/>
      <c r="I2013"/>
      <c r="J2013"/>
      <c r="K2013" s="397"/>
    </row>
    <row r="2014" spans="7:11" ht="13.5">
      <c r="G2014"/>
      <c r="H2014"/>
      <c r="I2014"/>
      <c r="J2014"/>
      <c r="K2014" s="397"/>
    </row>
    <row r="2015" spans="7:11" ht="13.5">
      <c r="G2015"/>
      <c r="H2015"/>
      <c r="I2015"/>
      <c r="J2015"/>
      <c r="K2015" s="397"/>
    </row>
    <row r="2016" spans="7:11" ht="13.5">
      <c r="G2016"/>
      <c r="H2016"/>
      <c r="I2016"/>
      <c r="J2016"/>
      <c r="K2016" s="397"/>
    </row>
    <row r="2017" spans="7:11" ht="13.5">
      <c r="G2017"/>
      <c r="H2017"/>
      <c r="I2017"/>
      <c r="J2017"/>
      <c r="K2017" s="397"/>
    </row>
    <row r="2018" spans="7:11" ht="13.5">
      <c r="G2018"/>
      <c r="H2018"/>
      <c r="I2018"/>
      <c r="J2018"/>
      <c r="K2018" s="397"/>
    </row>
    <row r="2019" spans="7:11" ht="13.5">
      <c r="G2019"/>
      <c r="H2019"/>
      <c r="I2019"/>
      <c r="J2019"/>
      <c r="K2019" s="397"/>
    </row>
    <row r="2020" spans="7:11" ht="13.5">
      <c r="G2020"/>
      <c r="H2020"/>
      <c r="I2020"/>
      <c r="J2020"/>
      <c r="K2020" s="397"/>
    </row>
    <row r="2021" spans="7:11" ht="13.5">
      <c r="G2021"/>
      <c r="H2021"/>
      <c r="I2021"/>
      <c r="J2021"/>
      <c r="K2021" s="397"/>
    </row>
    <row r="2022" spans="7:11" ht="13.5">
      <c r="G2022"/>
      <c r="H2022"/>
      <c r="I2022"/>
      <c r="J2022"/>
      <c r="K2022" s="397"/>
    </row>
    <row r="2023" spans="7:11" ht="13.5">
      <c r="G2023"/>
      <c r="H2023"/>
      <c r="I2023"/>
      <c r="J2023"/>
      <c r="K2023" s="397"/>
    </row>
    <row r="2024" spans="7:11" ht="13.5">
      <c r="G2024"/>
      <c r="H2024"/>
      <c r="I2024"/>
      <c r="J2024"/>
      <c r="K2024" s="397"/>
    </row>
    <row r="2025" spans="7:11" ht="13.5">
      <c r="G2025"/>
      <c r="H2025"/>
      <c r="I2025"/>
      <c r="J2025"/>
      <c r="K2025" s="397"/>
    </row>
    <row r="2026" spans="7:11" ht="13.5">
      <c r="G2026"/>
      <c r="H2026"/>
      <c r="I2026"/>
      <c r="J2026"/>
      <c r="K2026" s="397"/>
    </row>
    <row r="2027" spans="7:11" ht="13.5">
      <c r="G2027"/>
      <c r="H2027"/>
      <c r="I2027"/>
      <c r="J2027"/>
      <c r="K2027" s="397"/>
    </row>
    <row r="2028" spans="7:11" ht="13.5">
      <c r="G2028"/>
      <c r="H2028"/>
      <c r="I2028"/>
      <c r="J2028"/>
      <c r="K2028" s="397"/>
    </row>
    <row r="2029" spans="7:11" ht="13.5">
      <c r="G2029"/>
      <c r="H2029"/>
      <c r="I2029"/>
      <c r="J2029"/>
      <c r="K2029" s="397"/>
    </row>
    <row r="2030" spans="7:11" ht="13.5">
      <c r="G2030"/>
      <c r="H2030"/>
      <c r="I2030"/>
      <c r="J2030"/>
      <c r="K2030" s="397"/>
    </row>
    <row r="2031" spans="7:11" ht="13.5">
      <c r="G2031"/>
      <c r="H2031"/>
      <c r="I2031"/>
      <c r="J2031"/>
      <c r="K2031" s="397"/>
    </row>
    <row r="2032" spans="7:11" ht="13.5">
      <c r="G2032"/>
      <c r="H2032"/>
      <c r="I2032"/>
      <c r="J2032"/>
      <c r="K2032" s="397"/>
    </row>
    <row r="2033" spans="7:11" ht="13.5">
      <c r="G2033"/>
      <c r="H2033"/>
      <c r="I2033"/>
      <c r="J2033"/>
      <c r="K2033" s="397"/>
    </row>
    <row r="2034" spans="7:11" ht="13.5">
      <c r="G2034"/>
      <c r="H2034"/>
      <c r="I2034"/>
      <c r="J2034"/>
      <c r="K2034" s="397"/>
    </row>
    <row r="2035" spans="7:11" ht="13.5">
      <c r="G2035"/>
      <c r="H2035"/>
      <c r="I2035"/>
      <c r="J2035"/>
      <c r="K2035" s="397"/>
    </row>
    <row r="2036" spans="7:11" ht="13.5">
      <c r="G2036"/>
      <c r="H2036"/>
      <c r="I2036"/>
      <c r="J2036"/>
      <c r="K2036" s="397"/>
    </row>
    <row r="2037" spans="7:11" ht="13.5">
      <c r="G2037"/>
      <c r="H2037"/>
      <c r="I2037"/>
      <c r="J2037"/>
      <c r="K2037" s="397"/>
    </row>
    <row r="2038" spans="7:11" ht="13.5">
      <c r="G2038"/>
      <c r="H2038"/>
      <c r="I2038"/>
      <c r="J2038"/>
      <c r="K2038" s="397"/>
    </row>
    <row r="2039" spans="7:11" ht="13.5">
      <c r="G2039"/>
      <c r="H2039"/>
      <c r="I2039"/>
      <c r="J2039"/>
      <c r="K2039" s="397"/>
    </row>
    <row r="2040" spans="7:11" ht="13.5">
      <c r="G2040"/>
      <c r="H2040"/>
      <c r="I2040"/>
      <c r="J2040"/>
      <c r="K2040" s="397"/>
    </row>
    <row r="2041" spans="7:11" ht="13.5">
      <c r="G2041"/>
      <c r="H2041"/>
      <c r="I2041"/>
      <c r="J2041"/>
      <c r="K2041" s="397"/>
    </row>
    <row r="2042" spans="7:11" ht="13.5">
      <c r="G2042"/>
      <c r="H2042"/>
      <c r="I2042"/>
      <c r="J2042"/>
      <c r="K2042" s="397"/>
    </row>
    <row r="2043" spans="7:11" ht="13.5">
      <c r="G2043"/>
      <c r="H2043"/>
      <c r="I2043"/>
      <c r="J2043"/>
      <c r="K2043" s="397"/>
    </row>
    <row r="2044" spans="7:11" ht="13.5">
      <c r="G2044"/>
      <c r="H2044"/>
      <c r="I2044"/>
      <c r="J2044"/>
      <c r="K2044" s="397"/>
    </row>
    <row r="2045" spans="7:11" ht="13.5">
      <c r="G2045"/>
      <c r="H2045"/>
      <c r="I2045"/>
      <c r="J2045"/>
      <c r="K2045" s="397"/>
    </row>
    <row r="2046" spans="7:11" ht="13.5">
      <c r="G2046"/>
      <c r="H2046"/>
      <c r="I2046"/>
      <c r="J2046"/>
      <c r="K2046" s="397"/>
    </row>
    <row r="2047" spans="7:11" ht="13.5">
      <c r="G2047"/>
      <c r="H2047"/>
      <c r="I2047"/>
      <c r="J2047"/>
      <c r="K2047" s="397"/>
    </row>
    <row r="2048" spans="7:11" ht="13.5">
      <c r="G2048"/>
      <c r="H2048"/>
      <c r="I2048"/>
      <c r="J2048"/>
      <c r="K2048" s="397"/>
    </row>
    <row r="2049" spans="7:11" ht="13.5">
      <c r="G2049"/>
      <c r="H2049"/>
      <c r="I2049"/>
      <c r="J2049"/>
      <c r="K2049" s="397"/>
    </row>
    <row r="2050" spans="7:11" ht="13.5">
      <c r="G2050"/>
      <c r="H2050"/>
      <c r="I2050"/>
      <c r="J2050"/>
      <c r="K2050" s="397"/>
    </row>
    <row r="2051" spans="7:11" ht="13.5">
      <c r="G2051"/>
      <c r="H2051"/>
      <c r="I2051"/>
      <c r="J2051"/>
      <c r="K2051" s="397"/>
    </row>
    <row r="2052" spans="7:11" ht="13.5">
      <c r="G2052"/>
      <c r="H2052"/>
      <c r="I2052"/>
      <c r="J2052"/>
      <c r="K2052" s="397"/>
    </row>
    <row r="2053" spans="7:11" ht="13.5">
      <c r="G2053"/>
      <c r="H2053"/>
      <c r="I2053"/>
      <c r="J2053"/>
      <c r="K2053" s="397"/>
    </row>
    <row r="2054" spans="7:11" ht="13.5">
      <c r="G2054"/>
      <c r="H2054"/>
      <c r="I2054"/>
      <c r="J2054"/>
      <c r="K2054" s="397"/>
    </row>
    <row r="2055" spans="7:11" ht="13.5">
      <c r="G2055"/>
      <c r="H2055"/>
      <c r="I2055"/>
      <c r="J2055"/>
      <c r="K2055" s="397"/>
    </row>
    <row r="2056" spans="7:11" ht="13.5">
      <c r="G2056"/>
      <c r="H2056"/>
      <c r="I2056"/>
      <c r="J2056"/>
      <c r="K2056" s="397"/>
    </row>
    <row r="2057" spans="7:11" ht="13.5">
      <c r="G2057"/>
      <c r="H2057"/>
      <c r="I2057"/>
      <c r="J2057"/>
      <c r="K2057" s="397"/>
    </row>
    <row r="2058" spans="7:11" ht="13.5">
      <c r="G2058"/>
      <c r="H2058"/>
      <c r="I2058"/>
      <c r="J2058"/>
      <c r="K2058" s="397"/>
    </row>
    <row r="2059" spans="7:11" ht="13.5">
      <c r="G2059"/>
      <c r="H2059"/>
      <c r="I2059"/>
      <c r="J2059"/>
      <c r="K2059" s="397"/>
    </row>
    <row r="2060" spans="7:11" ht="13.5">
      <c r="G2060"/>
      <c r="H2060"/>
      <c r="I2060"/>
      <c r="J2060"/>
      <c r="K2060" s="397"/>
    </row>
    <row r="2061" spans="7:11" ht="13.5">
      <c r="G2061"/>
      <c r="H2061"/>
      <c r="I2061"/>
      <c r="J2061"/>
      <c r="K2061" s="397"/>
    </row>
    <row r="2062" spans="7:11" ht="13.5">
      <c r="G2062"/>
      <c r="H2062"/>
      <c r="I2062"/>
      <c r="J2062"/>
      <c r="K2062" s="397"/>
    </row>
  </sheetData>
  <mergeCells count="59">
    <mergeCell ref="N47:R47"/>
    <mergeCell ref="N50:R50"/>
    <mergeCell ref="N51:R51"/>
    <mergeCell ref="N60:R60"/>
    <mergeCell ref="N61:R61"/>
    <mergeCell ref="N52:R52"/>
    <mergeCell ref="N56:R56"/>
    <mergeCell ref="N57:R57"/>
    <mergeCell ref="N58:R58"/>
    <mergeCell ref="N59:R59"/>
    <mergeCell ref="N53:R53"/>
    <mergeCell ref="N54:R54"/>
    <mergeCell ref="N55:R55"/>
    <mergeCell ref="N43:R43"/>
    <mergeCell ref="N44:R44"/>
    <mergeCell ref="N45:R45"/>
    <mergeCell ref="N46:R46"/>
    <mergeCell ref="N32:R32"/>
    <mergeCell ref="N33:R33"/>
    <mergeCell ref="N34:R34"/>
    <mergeCell ref="N39:R39"/>
    <mergeCell ref="N42:R42"/>
    <mergeCell ref="N24:R24"/>
    <mergeCell ref="N25:R25"/>
    <mergeCell ref="N29:R29"/>
    <mergeCell ref="N30:R30"/>
    <mergeCell ref="N31:R31"/>
    <mergeCell ref="N20:R20"/>
    <mergeCell ref="B1:Z1"/>
    <mergeCell ref="N11:R11"/>
    <mergeCell ref="N15:R15"/>
    <mergeCell ref="N16:R16"/>
    <mergeCell ref="N17:R17"/>
    <mergeCell ref="N18:R18"/>
    <mergeCell ref="N19:R19"/>
    <mergeCell ref="N9:R9"/>
    <mergeCell ref="N10:R10"/>
    <mergeCell ref="U5:X5"/>
    <mergeCell ref="L6:M6"/>
    <mergeCell ref="N6:R6"/>
    <mergeCell ref="I5:J5"/>
    <mergeCell ref="L5:M5"/>
    <mergeCell ref="N5:R5"/>
    <mergeCell ref="S5:T5"/>
    <mergeCell ref="N69:R69"/>
    <mergeCell ref="N70:R70"/>
    <mergeCell ref="N71:R71"/>
    <mergeCell ref="N72:R72"/>
    <mergeCell ref="N12:R12"/>
    <mergeCell ref="N13:R13"/>
    <mergeCell ref="N14:R14"/>
    <mergeCell ref="N21:R21"/>
    <mergeCell ref="N26:R26"/>
    <mergeCell ref="N27:R27"/>
    <mergeCell ref="N28:R28"/>
    <mergeCell ref="N35:R35"/>
    <mergeCell ref="N36:R36"/>
    <mergeCell ref="N40:R40"/>
    <mergeCell ref="N41:R41"/>
  </mergeCells>
  <phoneticPr fontId="3" type="noConversion"/>
  <dataValidations count="1">
    <dataValidation type="list" allowBlank="1" showInputMessage="1" showErrorMessage="1" sqref="F69:F73 F8:F22 F24:F37 F50:F62 F39:F48" xr:uid="{56A1EBB2-AFFF-4DCF-B4F9-C523CD678060}">
      <formula1>"계량,비계량"</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34F64-32A4-4003-8288-D52D34638DE7}">
  <sheetPr>
    <pageSetUpPr fitToPage="1"/>
  </sheetPr>
  <dimension ref="B1:BU75"/>
  <sheetViews>
    <sheetView showGridLines="0" tabSelected="1" zoomScaleNormal="100" zoomScaleSheetLayoutView="85" workbookViewId="0">
      <pane ySplit="18" topLeftCell="A25" activePane="bottomLeft" state="frozen"/>
      <selection pane="bottomLeft" activeCell="B57" sqref="B57"/>
    </sheetView>
  </sheetViews>
  <sheetFormatPr defaultRowHeight="16.5" customHeight="1" outlineLevelRow="1"/>
  <cols>
    <col min="1" max="1" width="1.5546875" style="26" customWidth="1"/>
    <col min="2" max="2" width="4" style="26" customWidth="1"/>
    <col min="3" max="3" width="7" style="26" bestFit="1" customWidth="1"/>
    <col min="4" max="7" width="7" style="27" customWidth="1"/>
    <col min="8" max="8" width="8.109375" style="27" customWidth="1"/>
    <col min="9" max="11" width="7" style="27" customWidth="1"/>
    <col min="12" max="12" width="11.109375" style="27" customWidth="1"/>
    <col min="13" max="20" width="7" style="26" customWidth="1"/>
    <col min="21" max="68" width="2.109375" style="26" customWidth="1"/>
    <col min="69" max="73" width="7" style="26" customWidth="1"/>
    <col min="74" max="74" width="1.5546875" style="26" customWidth="1"/>
    <col min="75" max="307" width="8.77734375" style="26"/>
    <col min="308" max="308" width="4.21875" style="26" customWidth="1"/>
    <col min="309" max="309" width="9" style="26" customWidth="1"/>
    <col min="310" max="310" width="9.6640625" style="26" customWidth="1"/>
    <col min="311" max="321" width="8.5546875" style="26" customWidth="1"/>
    <col min="322" max="322" width="8.21875" style="26" customWidth="1"/>
    <col min="323" max="323" width="9.5546875" style="26" customWidth="1"/>
    <col min="324" max="563" width="8.77734375" style="26"/>
    <col min="564" max="564" width="4.21875" style="26" customWidth="1"/>
    <col min="565" max="565" width="9" style="26" customWidth="1"/>
    <col min="566" max="566" width="9.6640625" style="26" customWidth="1"/>
    <col min="567" max="577" width="8.5546875" style="26" customWidth="1"/>
    <col min="578" max="578" width="8.21875" style="26" customWidth="1"/>
    <col min="579" max="579" width="9.5546875" style="26" customWidth="1"/>
    <col min="580" max="819" width="8.77734375" style="26"/>
    <col min="820" max="820" width="4.21875" style="26" customWidth="1"/>
    <col min="821" max="821" width="9" style="26" customWidth="1"/>
    <col min="822" max="822" width="9.6640625" style="26" customWidth="1"/>
    <col min="823" max="833" width="8.5546875" style="26" customWidth="1"/>
    <col min="834" max="834" width="8.21875" style="26" customWidth="1"/>
    <col min="835" max="835" width="9.5546875" style="26" customWidth="1"/>
    <col min="836" max="1075" width="8.77734375" style="26"/>
    <col min="1076" max="1076" width="4.21875" style="26" customWidth="1"/>
    <col min="1077" max="1077" width="9" style="26" customWidth="1"/>
    <col min="1078" max="1078" width="9.6640625" style="26" customWidth="1"/>
    <col min="1079" max="1089" width="8.5546875" style="26" customWidth="1"/>
    <col min="1090" max="1090" width="8.21875" style="26" customWidth="1"/>
    <col min="1091" max="1091" width="9.5546875" style="26" customWidth="1"/>
    <col min="1092" max="1331" width="8.77734375" style="26"/>
    <col min="1332" max="1332" width="4.21875" style="26" customWidth="1"/>
    <col min="1333" max="1333" width="9" style="26" customWidth="1"/>
    <col min="1334" max="1334" width="9.6640625" style="26" customWidth="1"/>
    <col min="1335" max="1345" width="8.5546875" style="26" customWidth="1"/>
    <col min="1346" max="1346" width="8.21875" style="26" customWidth="1"/>
    <col min="1347" max="1347" width="9.5546875" style="26" customWidth="1"/>
    <col min="1348" max="1587" width="8.77734375" style="26"/>
    <col min="1588" max="1588" width="4.21875" style="26" customWidth="1"/>
    <col min="1589" max="1589" width="9" style="26" customWidth="1"/>
    <col min="1590" max="1590" width="9.6640625" style="26" customWidth="1"/>
    <col min="1591" max="1601" width="8.5546875" style="26" customWidth="1"/>
    <col min="1602" max="1602" width="8.21875" style="26" customWidth="1"/>
    <col min="1603" max="1603" width="9.5546875" style="26" customWidth="1"/>
    <col min="1604" max="1843" width="8.77734375" style="26"/>
    <col min="1844" max="1844" width="4.21875" style="26" customWidth="1"/>
    <col min="1845" max="1845" width="9" style="26" customWidth="1"/>
    <col min="1846" max="1846" width="9.6640625" style="26" customWidth="1"/>
    <col min="1847" max="1857" width="8.5546875" style="26" customWidth="1"/>
    <col min="1858" max="1858" width="8.21875" style="26" customWidth="1"/>
    <col min="1859" max="1859" width="9.5546875" style="26" customWidth="1"/>
    <col min="1860" max="2099" width="8.77734375" style="26"/>
    <col min="2100" max="2100" width="4.21875" style="26" customWidth="1"/>
    <col min="2101" max="2101" width="9" style="26" customWidth="1"/>
    <col min="2102" max="2102" width="9.6640625" style="26" customWidth="1"/>
    <col min="2103" max="2113" width="8.5546875" style="26" customWidth="1"/>
    <col min="2114" max="2114" width="8.21875" style="26" customWidth="1"/>
    <col min="2115" max="2115" width="9.5546875" style="26" customWidth="1"/>
    <col min="2116" max="2355" width="8.77734375" style="26"/>
    <col min="2356" max="2356" width="4.21875" style="26" customWidth="1"/>
    <col min="2357" max="2357" width="9" style="26" customWidth="1"/>
    <col min="2358" max="2358" width="9.6640625" style="26" customWidth="1"/>
    <col min="2359" max="2369" width="8.5546875" style="26" customWidth="1"/>
    <col min="2370" max="2370" width="8.21875" style="26" customWidth="1"/>
    <col min="2371" max="2371" width="9.5546875" style="26" customWidth="1"/>
    <col min="2372" max="2611" width="8.77734375" style="26"/>
    <col min="2612" max="2612" width="4.21875" style="26" customWidth="1"/>
    <col min="2613" max="2613" width="9" style="26" customWidth="1"/>
    <col min="2614" max="2614" width="9.6640625" style="26" customWidth="1"/>
    <col min="2615" max="2625" width="8.5546875" style="26" customWidth="1"/>
    <col min="2626" max="2626" width="8.21875" style="26" customWidth="1"/>
    <col min="2627" max="2627" width="9.5546875" style="26" customWidth="1"/>
    <col min="2628" max="2867" width="8.77734375" style="26"/>
    <col min="2868" max="2868" width="4.21875" style="26" customWidth="1"/>
    <col min="2869" max="2869" width="9" style="26" customWidth="1"/>
    <col min="2870" max="2870" width="9.6640625" style="26" customWidth="1"/>
    <col min="2871" max="2881" width="8.5546875" style="26" customWidth="1"/>
    <col min="2882" max="2882" width="8.21875" style="26" customWidth="1"/>
    <col min="2883" max="2883" width="9.5546875" style="26" customWidth="1"/>
    <col min="2884" max="3123" width="8.77734375" style="26"/>
    <col min="3124" max="3124" width="4.21875" style="26" customWidth="1"/>
    <col min="3125" max="3125" width="9" style="26" customWidth="1"/>
    <col min="3126" max="3126" width="9.6640625" style="26" customWidth="1"/>
    <col min="3127" max="3137" width="8.5546875" style="26" customWidth="1"/>
    <col min="3138" max="3138" width="8.21875" style="26" customWidth="1"/>
    <col min="3139" max="3139" width="9.5546875" style="26" customWidth="1"/>
    <col min="3140" max="3379" width="8.77734375" style="26"/>
    <col min="3380" max="3380" width="4.21875" style="26" customWidth="1"/>
    <col min="3381" max="3381" width="9" style="26" customWidth="1"/>
    <col min="3382" max="3382" width="9.6640625" style="26" customWidth="1"/>
    <col min="3383" max="3393" width="8.5546875" style="26" customWidth="1"/>
    <col min="3394" max="3394" width="8.21875" style="26" customWidth="1"/>
    <col min="3395" max="3395" width="9.5546875" style="26" customWidth="1"/>
    <col min="3396" max="3635" width="8.77734375" style="26"/>
    <col min="3636" max="3636" width="4.21875" style="26" customWidth="1"/>
    <col min="3637" max="3637" width="9" style="26" customWidth="1"/>
    <col min="3638" max="3638" width="9.6640625" style="26" customWidth="1"/>
    <col min="3639" max="3649" width="8.5546875" style="26" customWidth="1"/>
    <col min="3650" max="3650" width="8.21875" style="26" customWidth="1"/>
    <col min="3651" max="3651" width="9.5546875" style="26" customWidth="1"/>
    <col min="3652" max="3891" width="8.77734375" style="26"/>
    <col min="3892" max="3892" width="4.21875" style="26" customWidth="1"/>
    <col min="3893" max="3893" width="9" style="26" customWidth="1"/>
    <col min="3894" max="3894" width="9.6640625" style="26" customWidth="1"/>
    <col min="3895" max="3905" width="8.5546875" style="26" customWidth="1"/>
    <col min="3906" max="3906" width="8.21875" style="26" customWidth="1"/>
    <col min="3907" max="3907" width="9.5546875" style="26" customWidth="1"/>
    <col min="3908" max="4147" width="8.77734375" style="26"/>
    <col min="4148" max="4148" width="4.21875" style="26" customWidth="1"/>
    <col min="4149" max="4149" width="9" style="26" customWidth="1"/>
    <col min="4150" max="4150" width="9.6640625" style="26" customWidth="1"/>
    <col min="4151" max="4161" width="8.5546875" style="26" customWidth="1"/>
    <col min="4162" max="4162" width="8.21875" style="26" customWidth="1"/>
    <col min="4163" max="4163" width="9.5546875" style="26" customWidth="1"/>
    <col min="4164" max="4403" width="8.77734375" style="26"/>
    <col min="4404" max="4404" width="4.21875" style="26" customWidth="1"/>
    <col min="4405" max="4405" width="9" style="26" customWidth="1"/>
    <col min="4406" max="4406" width="9.6640625" style="26" customWidth="1"/>
    <col min="4407" max="4417" width="8.5546875" style="26" customWidth="1"/>
    <col min="4418" max="4418" width="8.21875" style="26" customWidth="1"/>
    <col min="4419" max="4419" width="9.5546875" style="26" customWidth="1"/>
    <col min="4420" max="4659" width="8.77734375" style="26"/>
    <col min="4660" max="4660" width="4.21875" style="26" customWidth="1"/>
    <col min="4661" max="4661" width="9" style="26" customWidth="1"/>
    <col min="4662" max="4662" width="9.6640625" style="26" customWidth="1"/>
    <col min="4663" max="4673" width="8.5546875" style="26" customWidth="1"/>
    <col min="4674" max="4674" width="8.21875" style="26" customWidth="1"/>
    <col min="4675" max="4675" width="9.5546875" style="26" customWidth="1"/>
    <col min="4676" max="4915" width="8.77734375" style="26"/>
    <col min="4916" max="4916" width="4.21875" style="26" customWidth="1"/>
    <col min="4917" max="4917" width="9" style="26" customWidth="1"/>
    <col min="4918" max="4918" width="9.6640625" style="26" customWidth="1"/>
    <col min="4919" max="4929" width="8.5546875" style="26" customWidth="1"/>
    <col min="4930" max="4930" width="8.21875" style="26" customWidth="1"/>
    <col min="4931" max="4931" width="9.5546875" style="26" customWidth="1"/>
    <col min="4932" max="5171" width="8.77734375" style="26"/>
    <col min="5172" max="5172" width="4.21875" style="26" customWidth="1"/>
    <col min="5173" max="5173" width="9" style="26" customWidth="1"/>
    <col min="5174" max="5174" width="9.6640625" style="26" customWidth="1"/>
    <col min="5175" max="5185" width="8.5546875" style="26" customWidth="1"/>
    <col min="5186" max="5186" width="8.21875" style="26" customWidth="1"/>
    <col min="5187" max="5187" width="9.5546875" style="26" customWidth="1"/>
    <col min="5188" max="5427" width="8.77734375" style="26"/>
    <col min="5428" max="5428" width="4.21875" style="26" customWidth="1"/>
    <col min="5429" max="5429" width="9" style="26" customWidth="1"/>
    <col min="5430" max="5430" width="9.6640625" style="26" customWidth="1"/>
    <col min="5431" max="5441" width="8.5546875" style="26" customWidth="1"/>
    <col min="5442" max="5442" width="8.21875" style="26" customWidth="1"/>
    <col min="5443" max="5443" width="9.5546875" style="26" customWidth="1"/>
    <col min="5444" max="5683" width="8.77734375" style="26"/>
    <col min="5684" max="5684" width="4.21875" style="26" customWidth="1"/>
    <col min="5685" max="5685" width="9" style="26" customWidth="1"/>
    <col min="5686" max="5686" width="9.6640625" style="26" customWidth="1"/>
    <col min="5687" max="5697" width="8.5546875" style="26" customWidth="1"/>
    <col min="5698" max="5698" width="8.21875" style="26" customWidth="1"/>
    <col min="5699" max="5699" width="9.5546875" style="26" customWidth="1"/>
    <col min="5700" max="5939" width="8.77734375" style="26"/>
    <col min="5940" max="5940" width="4.21875" style="26" customWidth="1"/>
    <col min="5941" max="5941" width="9" style="26" customWidth="1"/>
    <col min="5942" max="5942" width="9.6640625" style="26" customWidth="1"/>
    <col min="5943" max="5953" width="8.5546875" style="26" customWidth="1"/>
    <col min="5954" max="5954" width="8.21875" style="26" customWidth="1"/>
    <col min="5955" max="5955" width="9.5546875" style="26" customWidth="1"/>
    <col min="5956" max="6195" width="8.77734375" style="26"/>
    <col min="6196" max="6196" width="4.21875" style="26" customWidth="1"/>
    <col min="6197" max="6197" width="9" style="26" customWidth="1"/>
    <col min="6198" max="6198" width="9.6640625" style="26" customWidth="1"/>
    <col min="6199" max="6209" width="8.5546875" style="26" customWidth="1"/>
    <col min="6210" max="6210" width="8.21875" style="26" customWidth="1"/>
    <col min="6211" max="6211" width="9.5546875" style="26" customWidth="1"/>
    <col min="6212" max="6451" width="8.77734375" style="26"/>
    <col min="6452" max="6452" width="4.21875" style="26" customWidth="1"/>
    <col min="6453" max="6453" width="9" style="26" customWidth="1"/>
    <col min="6454" max="6454" width="9.6640625" style="26" customWidth="1"/>
    <col min="6455" max="6465" width="8.5546875" style="26" customWidth="1"/>
    <col min="6466" max="6466" width="8.21875" style="26" customWidth="1"/>
    <col min="6467" max="6467" width="9.5546875" style="26" customWidth="1"/>
    <col min="6468" max="6707" width="8.77734375" style="26"/>
    <col min="6708" max="6708" width="4.21875" style="26" customWidth="1"/>
    <col min="6709" max="6709" width="9" style="26" customWidth="1"/>
    <col min="6710" max="6710" width="9.6640625" style="26" customWidth="1"/>
    <col min="6711" max="6721" width="8.5546875" style="26" customWidth="1"/>
    <col min="6722" max="6722" width="8.21875" style="26" customWidth="1"/>
    <col min="6723" max="6723" width="9.5546875" style="26" customWidth="1"/>
    <col min="6724" max="6963" width="8.77734375" style="26"/>
    <col min="6964" max="6964" width="4.21875" style="26" customWidth="1"/>
    <col min="6965" max="6965" width="9" style="26" customWidth="1"/>
    <col min="6966" max="6966" width="9.6640625" style="26" customWidth="1"/>
    <col min="6967" max="6977" width="8.5546875" style="26" customWidth="1"/>
    <col min="6978" max="6978" width="8.21875" style="26" customWidth="1"/>
    <col min="6979" max="6979" width="9.5546875" style="26" customWidth="1"/>
    <col min="6980" max="7219" width="8.77734375" style="26"/>
    <col min="7220" max="7220" width="4.21875" style="26" customWidth="1"/>
    <col min="7221" max="7221" width="9" style="26" customWidth="1"/>
    <col min="7222" max="7222" width="9.6640625" style="26" customWidth="1"/>
    <col min="7223" max="7233" width="8.5546875" style="26" customWidth="1"/>
    <col min="7234" max="7234" width="8.21875" style="26" customWidth="1"/>
    <col min="7235" max="7235" width="9.5546875" style="26" customWidth="1"/>
    <col min="7236" max="7475" width="8.77734375" style="26"/>
    <col min="7476" max="7476" width="4.21875" style="26" customWidth="1"/>
    <col min="7477" max="7477" width="9" style="26" customWidth="1"/>
    <col min="7478" max="7478" width="9.6640625" style="26" customWidth="1"/>
    <col min="7479" max="7489" width="8.5546875" style="26" customWidth="1"/>
    <col min="7490" max="7490" width="8.21875" style="26" customWidth="1"/>
    <col min="7491" max="7491" width="9.5546875" style="26" customWidth="1"/>
    <col min="7492" max="7731" width="8.77734375" style="26"/>
    <col min="7732" max="7732" width="4.21875" style="26" customWidth="1"/>
    <col min="7733" max="7733" width="9" style="26" customWidth="1"/>
    <col min="7734" max="7734" width="9.6640625" style="26" customWidth="1"/>
    <col min="7735" max="7745" width="8.5546875" style="26" customWidth="1"/>
    <col min="7746" max="7746" width="8.21875" style="26" customWidth="1"/>
    <col min="7747" max="7747" width="9.5546875" style="26" customWidth="1"/>
    <col min="7748" max="7987" width="8.77734375" style="26"/>
    <col min="7988" max="7988" width="4.21875" style="26" customWidth="1"/>
    <col min="7989" max="7989" width="9" style="26" customWidth="1"/>
    <col min="7990" max="7990" width="9.6640625" style="26" customWidth="1"/>
    <col min="7991" max="8001" width="8.5546875" style="26" customWidth="1"/>
    <col min="8002" max="8002" width="8.21875" style="26" customWidth="1"/>
    <col min="8003" max="8003" width="9.5546875" style="26" customWidth="1"/>
    <col min="8004" max="8243" width="8.77734375" style="26"/>
    <col min="8244" max="8244" width="4.21875" style="26" customWidth="1"/>
    <col min="8245" max="8245" width="9" style="26" customWidth="1"/>
    <col min="8246" max="8246" width="9.6640625" style="26" customWidth="1"/>
    <col min="8247" max="8257" width="8.5546875" style="26" customWidth="1"/>
    <col min="8258" max="8258" width="8.21875" style="26" customWidth="1"/>
    <col min="8259" max="8259" width="9.5546875" style="26" customWidth="1"/>
    <col min="8260" max="8499" width="8.77734375" style="26"/>
    <col min="8500" max="8500" width="4.21875" style="26" customWidth="1"/>
    <col min="8501" max="8501" width="9" style="26" customWidth="1"/>
    <col min="8502" max="8502" width="9.6640625" style="26" customWidth="1"/>
    <col min="8503" max="8513" width="8.5546875" style="26" customWidth="1"/>
    <col min="8514" max="8514" width="8.21875" style="26" customWidth="1"/>
    <col min="8515" max="8515" width="9.5546875" style="26" customWidth="1"/>
    <col min="8516" max="8755" width="8.77734375" style="26"/>
    <col min="8756" max="8756" width="4.21875" style="26" customWidth="1"/>
    <col min="8757" max="8757" width="9" style="26" customWidth="1"/>
    <col min="8758" max="8758" width="9.6640625" style="26" customWidth="1"/>
    <col min="8759" max="8769" width="8.5546875" style="26" customWidth="1"/>
    <col min="8770" max="8770" width="8.21875" style="26" customWidth="1"/>
    <col min="8771" max="8771" width="9.5546875" style="26" customWidth="1"/>
    <col min="8772" max="9011" width="8.77734375" style="26"/>
    <col min="9012" max="9012" width="4.21875" style="26" customWidth="1"/>
    <col min="9013" max="9013" width="9" style="26" customWidth="1"/>
    <col min="9014" max="9014" width="9.6640625" style="26" customWidth="1"/>
    <col min="9015" max="9025" width="8.5546875" style="26" customWidth="1"/>
    <col min="9026" max="9026" width="8.21875" style="26" customWidth="1"/>
    <col min="9027" max="9027" width="9.5546875" style="26" customWidth="1"/>
    <col min="9028" max="9267" width="8.77734375" style="26"/>
    <col min="9268" max="9268" width="4.21875" style="26" customWidth="1"/>
    <col min="9269" max="9269" width="9" style="26" customWidth="1"/>
    <col min="9270" max="9270" width="9.6640625" style="26" customWidth="1"/>
    <col min="9271" max="9281" width="8.5546875" style="26" customWidth="1"/>
    <col min="9282" max="9282" width="8.21875" style="26" customWidth="1"/>
    <col min="9283" max="9283" width="9.5546875" style="26" customWidth="1"/>
    <col min="9284" max="9523" width="8.77734375" style="26"/>
    <col min="9524" max="9524" width="4.21875" style="26" customWidth="1"/>
    <col min="9525" max="9525" width="9" style="26" customWidth="1"/>
    <col min="9526" max="9526" width="9.6640625" style="26" customWidth="1"/>
    <col min="9527" max="9537" width="8.5546875" style="26" customWidth="1"/>
    <col min="9538" max="9538" width="8.21875" style="26" customWidth="1"/>
    <col min="9539" max="9539" width="9.5546875" style="26" customWidth="1"/>
    <col min="9540" max="9779" width="8.77734375" style="26"/>
    <col min="9780" max="9780" width="4.21875" style="26" customWidth="1"/>
    <col min="9781" max="9781" width="9" style="26" customWidth="1"/>
    <col min="9782" max="9782" width="9.6640625" style="26" customWidth="1"/>
    <col min="9783" max="9793" width="8.5546875" style="26" customWidth="1"/>
    <col min="9794" max="9794" width="8.21875" style="26" customWidth="1"/>
    <col min="9795" max="9795" width="9.5546875" style="26" customWidth="1"/>
    <col min="9796" max="10035" width="8.77734375" style="26"/>
    <col min="10036" max="10036" width="4.21875" style="26" customWidth="1"/>
    <col min="10037" max="10037" width="9" style="26" customWidth="1"/>
    <col min="10038" max="10038" width="9.6640625" style="26" customWidth="1"/>
    <col min="10039" max="10049" width="8.5546875" style="26" customWidth="1"/>
    <col min="10050" max="10050" width="8.21875" style="26" customWidth="1"/>
    <col min="10051" max="10051" width="9.5546875" style="26" customWidth="1"/>
    <col min="10052" max="10291" width="8.77734375" style="26"/>
    <col min="10292" max="10292" width="4.21875" style="26" customWidth="1"/>
    <col min="10293" max="10293" width="9" style="26" customWidth="1"/>
    <col min="10294" max="10294" width="9.6640625" style="26" customWidth="1"/>
    <col min="10295" max="10305" width="8.5546875" style="26" customWidth="1"/>
    <col min="10306" max="10306" width="8.21875" style="26" customWidth="1"/>
    <col min="10307" max="10307" width="9.5546875" style="26" customWidth="1"/>
    <col min="10308" max="10547" width="8.77734375" style="26"/>
    <col min="10548" max="10548" width="4.21875" style="26" customWidth="1"/>
    <col min="10549" max="10549" width="9" style="26" customWidth="1"/>
    <col min="10550" max="10550" width="9.6640625" style="26" customWidth="1"/>
    <col min="10551" max="10561" width="8.5546875" style="26" customWidth="1"/>
    <col min="10562" max="10562" width="8.21875" style="26" customWidth="1"/>
    <col min="10563" max="10563" width="9.5546875" style="26" customWidth="1"/>
    <col min="10564" max="10803" width="8.77734375" style="26"/>
    <col min="10804" max="10804" width="4.21875" style="26" customWidth="1"/>
    <col min="10805" max="10805" width="9" style="26" customWidth="1"/>
    <col min="10806" max="10806" width="9.6640625" style="26" customWidth="1"/>
    <col min="10807" max="10817" width="8.5546875" style="26" customWidth="1"/>
    <col min="10818" max="10818" width="8.21875" style="26" customWidth="1"/>
    <col min="10819" max="10819" width="9.5546875" style="26" customWidth="1"/>
    <col min="10820" max="11059" width="8.77734375" style="26"/>
    <col min="11060" max="11060" width="4.21875" style="26" customWidth="1"/>
    <col min="11061" max="11061" width="9" style="26" customWidth="1"/>
    <col min="11062" max="11062" width="9.6640625" style="26" customWidth="1"/>
    <col min="11063" max="11073" width="8.5546875" style="26" customWidth="1"/>
    <col min="11074" max="11074" width="8.21875" style="26" customWidth="1"/>
    <col min="11075" max="11075" width="9.5546875" style="26" customWidth="1"/>
    <col min="11076" max="11315" width="8.77734375" style="26"/>
    <col min="11316" max="11316" width="4.21875" style="26" customWidth="1"/>
    <col min="11317" max="11317" width="9" style="26" customWidth="1"/>
    <col min="11318" max="11318" width="9.6640625" style="26" customWidth="1"/>
    <col min="11319" max="11329" width="8.5546875" style="26" customWidth="1"/>
    <col min="11330" max="11330" width="8.21875" style="26" customWidth="1"/>
    <col min="11331" max="11331" width="9.5546875" style="26" customWidth="1"/>
    <col min="11332" max="11571" width="8.77734375" style="26"/>
    <col min="11572" max="11572" width="4.21875" style="26" customWidth="1"/>
    <col min="11573" max="11573" width="9" style="26" customWidth="1"/>
    <col min="11574" max="11574" width="9.6640625" style="26" customWidth="1"/>
    <col min="11575" max="11585" width="8.5546875" style="26" customWidth="1"/>
    <col min="11586" max="11586" width="8.21875" style="26" customWidth="1"/>
    <col min="11587" max="11587" width="9.5546875" style="26" customWidth="1"/>
    <col min="11588" max="11827" width="8.77734375" style="26"/>
    <col min="11828" max="11828" width="4.21875" style="26" customWidth="1"/>
    <col min="11829" max="11829" width="9" style="26" customWidth="1"/>
    <col min="11830" max="11830" width="9.6640625" style="26" customWidth="1"/>
    <col min="11831" max="11841" width="8.5546875" style="26" customWidth="1"/>
    <col min="11842" max="11842" width="8.21875" style="26" customWidth="1"/>
    <col min="11843" max="11843" width="9.5546875" style="26" customWidth="1"/>
    <col min="11844" max="12083" width="8.77734375" style="26"/>
    <col min="12084" max="12084" width="4.21875" style="26" customWidth="1"/>
    <col min="12085" max="12085" width="9" style="26" customWidth="1"/>
    <col min="12086" max="12086" width="9.6640625" style="26" customWidth="1"/>
    <col min="12087" max="12097" width="8.5546875" style="26" customWidth="1"/>
    <col min="12098" max="12098" width="8.21875" style="26" customWidth="1"/>
    <col min="12099" max="12099" width="9.5546875" style="26" customWidth="1"/>
    <col min="12100" max="12339" width="8.77734375" style="26"/>
    <col min="12340" max="12340" width="4.21875" style="26" customWidth="1"/>
    <col min="12341" max="12341" width="9" style="26" customWidth="1"/>
    <col min="12342" max="12342" width="9.6640625" style="26" customWidth="1"/>
    <col min="12343" max="12353" width="8.5546875" style="26" customWidth="1"/>
    <col min="12354" max="12354" width="8.21875" style="26" customWidth="1"/>
    <col min="12355" max="12355" width="9.5546875" style="26" customWidth="1"/>
    <col min="12356" max="12595" width="8.77734375" style="26"/>
    <col min="12596" max="12596" width="4.21875" style="26" customWidth="1"/>
    <col min="12597" max="12597" width="9" style="26" customWidth="1"/>
    <col min="12598" max="12598" width="9.6640625" style="26" customWidth="1"/>
    <col min="12599" max="12609" width="8.5546875" style="26" customWidth="1"/>
    <col min="12610" max="12610" width="8.21875" style="26" customWidth="1"/>
    <col min="12611" max="12611" width="9.5546875" style="26" customWidth="1"/>
    <col min="12612" max="12851" width="8.77734375" style="26"/>
    <col min="12852" max="12852" width="4.21875" style="26" customWidth="1"/>
    <col min="12853" max="12853" width="9" style="26" customWidth="1"/>
    <col min="12854" max="12854" width="9.6640625" style="26" customWidth="1"/>
    <col min="12855" max="12865" width="8.5546875" style="26" customWidth="1"/>
    <col min="12866" max="12866" width="8.21875" style="26" customWidth="1"/>
    <col min="12867" max="12867" width="9.5546875" style="26" customWidth="1"/>
    <col min="12868" max="13107" width="8.77734375" style="26"/>
    <col min="13108" max="13108" width="4.21875" style="26" customWidth="1"/>
    <col min="13109" max="13109" width="9" style="26" customWidth="1"/>
    <col min="13110" max="13110" width="9.6640625" style="26" customWidth="1"/>
    <col min="13111" max="13121" width="8.5546875" style="26" customWidth="1"/>
    <col min="13122" max="13122" width="8.21875" style="26" customWidth="1"/>
    <col min="13123" max="13123" width="9.5546875" style="26" customWidth="1"/>
    <col min="13124" max="13363" width="8.77734375" style="26"/>
    <col min="13364" max="13364" width="4.21875" style="26" customWidth="1"/>
    <col min="13365" max="13365" width="9" style="26" customWidth="1"/>
    <col min="13366" max="13366" width="9.6640625" style="26" customWidth="1"/>
    <col min="13367" max="13377" width="8.5546875" style="26" customWidth="1"/>
    <col min="13378" max="13378" width="8.21875" style="26" customWidth="1"/>
    <col min="13379" max="13379" width="9.5546875" style="26" customWidth="1"/>
    <col min="13380" max="13619" width="8.77734375" style="26"/>
    <col min="13620" max="13620" width="4.21875" style="26" customWidth="1"/>
    <col min="13621" max="13621" width="9" style="26" customWidth="1"/>
    <col min="13622" max="13622" width="9.6640625" style="26" customWidth="1"/>
    <col min="13623" max="13633" width="8.5546875" style="26" customWidth="1"/>
    <col min="13634" max="13634" width="8.21875" style="26" customWidth="1"/>
    <col min="13635" max="13635" width="9.5546875" style="26" customWidth="1"/>
    <col min="13636" max="13875" width="8.77734375" style="26"/>
    <col min="13876" max="13876" width="4.21875" style="26" customWidth="1"/>
    <col min="13877" max="13877" width="9" style="26" customWidth="1"/>
    <col min="13878" max="13878" width="9.6640625" style="26" customWidth="1"/>
    <col min="13879" max="13889" width="8.5546875" style="26" customWidth="1"/>
    <col min="13890" max="13890" width="8.21875" style="26" customWidth="1"/>
    <col min="13891" max="13891" width="9.5546875" style="26" customWidth="1"/>
    <col min="13892" max="14131" width="8.77734375" style="26"/>
    <col min="14132" max="14132" width="4.21875" style="26" customWidth="1"/>
    <col min="14133" max="14133" width="9" style="26" customWidth="1"/>
    <col min="14134" max="14134" width="9.6640625" style="26" customWidth="1"/>
    <col min="14135" max="14145" width="8.5546875" style="26" customWidth="1"/>
    <col min="14146" max="14146" width="8.21875" style="26" customWidth="1"/>
    <col min="14147" max="14147" width="9.5546875" style="26" customWidth="1"/>
    <col min="14148" max="14387" width="8.77734375" style="26"/>
    <col min="14388" max="14388" width="4.21875" style="26" customWidth="1"/>
    <col min="14389" max="14389" width="9" style="26" customWidth="1"/>
    <col min="14390" max="14390" width="9.6640625" style="26" customWidth="1"/>
    <col min="14391" max="14401" width="8.5546875" style="26" customWidth="1"/>
    <col min="14402" max="14402" width="8.21875" style="26" customWidth="1"/>
    <col min="14403" max="14403" width="9.5546875" style="26" customWidth="1"/>
    <col min="14404" max="14643" width="8.77734375" style="26"/>
    <col min="14644" max="14644" width="4.21875" style="26" customWidth="1"/>
    <col min="14645" max="14645" width="9" style="26" customWidth="1"/>
    <col min="14646" max="14646" width="9.6640625" style="26" customWidth="1"/>
    <col min="14647" max="14657" width="8.5546875" style="26" customWidth="1"/>
    <col min="14658" max="14658" width="8.21875" style="26" customWidth="1"/>
    <col min="14659" max="14659" width="9.5546875" style="26" customWidth="1"/>
    <col min="14660" max="14899" width="8.77734375" style="26"/>
    <col min="14900" max="14900" width="4.21875" style="26" customWidth="1"/>
    <col min="14901" max="14901" width="9" style="26" customWidth="1"/>
    <col min="14902" max="14902" width="9.6640625" style="26" customWidth="1"/>
    <col min="14903" max="14913" width="8.5546875" style="26" customWidth="1"/>
    <col min="14914" max="14914" width="8.21875" style="26" customWidth="1"/>
    <col min="14915" max="14915" width="9.5546875" style="26" customWidth="1"/>
    <col min="14916" max="15155" width="8.77734375" style="26"/>
    <col min="15156" max="15156" width="4.21875" style="26" customWidth="1"/>
    <col min="15157" max="15157" width="9" style="26" customWidth="1"/>
    <col min="15158" max="15158" width="9.6640625" style="26" customWidth="1"/>
    <col min="15159" max="15169" width="8.5546875" style="26" customWidth="1"/>
    <col min="15170" max="15170" width="8.21875" style="26" customWidth="1"/>
    <col min="15171" max="15171" width="9.5546875" style="26" customWidth="1"/>
    <col min="15172" max="15411" width="8.77734375" style="26"/>
    <col min="15412" max="15412" width="4.21875" style="26" customWidth="1"/>
    <col min="15413" max="15413" width="9" style="26" customWidth="1"/>
    <col min="15414" max="15414" width="9.6640625" style="26" customWidth="1"/>
    <col min="15415" max="15425" width="8.5546875" style="26" customWidth="1"/>
    <col min="15426" max="15426" width="8.21875" style="26" customWidth="1"/>
    <col min="15427" max="15427" width="9.5546875" style="26" customWidth="1"/>
    <col min="15428" max="15667" width="8.77734375" style="26"/>
    <col min="15668" max="15668" width="4.21875" style="26" customWidth="1"/>
    <col min="15669" max="15669" width="9" style="26" customWidth="1"/>
    <col min="15670" max="15670" width="9.6640625" style="26" customWidth="1"/>
    <col min="15671" max="15681" width="8.5546875" style="26" customWidth="1"/>
    <col min="15682" max="15682" width="8.21875" style="26" customWidth="1"/>
    <col min="15683" max="15683" width="9.5546875" style="26" customWidth="1"/>
    <col min="15684" max="15923" width="8.77734375" style="26"/>
    <col min="15924" max="15924" width="4.21875" style="26" customWidth="1"/>
    <col min="15925" max="15925" width="9" style="26" customWidth="1"/>
    <col min="15926" max="15926" width="9.6640625" style="26" customWidth="1"/>
    <col min="15927" max="15937" width="8.5546875" style="26" customWidth="1"/>
    <col min="15938" max="15938" width="8.21875" style="26" customWidth="1"/>
    <col min="15939" max="15939" width="9.5546875" style="26" customWidth="1"/>
    <col min="15940" max="16179" width="8.77734375" style="26"/>
    <col min="16180" max="16180" width="4.21875" style="26" customWidth="1"/>
    <col min="16181" max="16181" width="9" style="26" customWidth="1"/>
    <col min="16182" max="16182" width="9.6640625" style="26" customWidth="1"/>
    <col min="16183" max="16193" width="8.5546875" style="26" customWidth="1"/>
    <col min="16194" max="16194" width="8.21875" style="26" customWidth="1"/>
    <col min="16195" max="16195" width="9.5546875" style="26" customWidth="1"/>
    <col min="16196" max="16384" width="8.77734375" style="26"/>
  </cols>
  <sheetData>
    <row r="1" spans="2:73" ht="16.5" customHeight="1" outlineLevel="1"/>
    <row r="2" spans="2:73" ht="16.5" customHeight="1">
      <c r="B2" s="509" t="s">
        <v>2184</v>
      </c>
      <c r="C2" s="509"/>
      <c r="D2" s="510"/>
      <c r="E2" s="510"/>
      <c r="F2" s="510"/>
      <c r="G2" s="510"/>
      <c r="H2" s="510"/>
      <c r="I2" s="510"/>
      <c r="J2" s="510"/>
      <c r="K2" s="510"/>
      <c r="L2" s="510"/>
      <c r="M2" s="510"/>
      <c r="N2" s="510"/>
      <c r="O2" s="510"/>
      <c r="P2" s="510"/>
      <c r="Q2" s="510"/>
      <c r="R2" s="510"/>
      <c r="S2" s="510"/>
      <c r="T2" s="510"/>
      <c r="U2" s="510"/>
      <c r="V2" s="510"/>
      <c r="W2" s="510"/>
      <c r="X2" s="510"/>
      <c r="Y2" s="510"/>
      <c r="Z2" s="510"/>
      <c r="AA2" s="510"/>
      <c r="AB2" s="510"/>
      <c r="AC2" s="510"/>
      <c r="AD2" s="510"/>
      <c r="AE2" s="510"/>
      <c r="AF2" s="510"/>
      <c r="AG2" s="510"/>
      <c r="AH2" s="510"/>
      <c r="AI2" s="510"/>
      <c r="AJ2" s="510"/>
      <c r="AK2" s="510"/>
      <c r="AL2" s="510"/>
      <c r="AM2" s="510"/>
      <c r="AN2" s="510"/>
      <c r="AO2" s="510"/>
      <c r="AP2" s="510"/>
      <c r="AQ2" s="510"/>
      <c r="AR2" s="510"/>
      <c r="AS2" s="510"/>
      <c r="AT2" s="510"/>
      <c r="AU2" s="510"/>
      <c r="AV2" s="510"/>
      <c r="AW2" s="510"/>
      <c r="AX2" s="510"/>
      <c r="AY2" s="510"/>
      <c r="AZ2" s="510"/>
      <c r="BA2" s="510"/>
      <c r="BB2" s="510"/>
      <c r="BC2" s="510"/>
      <c r="BD2" s="510"/>
      <c r="BE2" s="510"/>
      <c r="BF2" s="510"/>
      <c r="BG2" s="510"/>
      <c r="BH2" s="510"/>
      <c r="BI2" s="510"/>
      <c r="BJ2" s="510"/>
      <c r="BK2" s="510"/>
      <c r="BL2" s="510"/>
      <c r="BM2" s="510"/>
      <c r="BN2" s="510"/>
      <c r="BO2" s="510"/>
      <c r="BP2" s="510"/>
      <c r="BQ2" s="510"/>
      <c r="BR2" s="510"/>
      <c r="BS2" s="510"/>
      <c r="BT2" s="510"/>
      <c r="BU2" s="511"/>
    </row>
    <row r="3" spans="2:73" ht="16.5" customHeight="1">
      <c r="B3" s="509"/>
      <c r="C3" s="509"/>
      <c r="D3" s="510"/>
      <c r="E3" s="510"/>
      <c r="F3" s="510"/>
      <c r="G3" s="510"/>
      <c r="H3" s="510"/>
      <c r="I3" s="510"/>
      <c r="J3" s="510"/>
      <c r="K3" s="510"/>
      <c r="L3" s="510"/>
      <c r="M3" s="510"/>
      <c r="N3" s="510"/>
      <c r="O3" s="510"/>
      <c r="P3" s="510"/>
      <c r="Q3" s="510"/>
      <c r="R3" s="510"/>
      <c r="S3" s="510"/>
      <c r="T3" s="510"/>
      <c r="U3" s="510"/>
      <c r="V3" s="510"/>
      <c r="W3" s="510"/>
      <c r="X3" s="510"/>
      <c r="Y3" s="510"/>
      <c r="Z3" s="510"/>
      <c r="AA3" s="510"/>
      <c r="AB3" s="510"/>
      <c r="AC3" s="510"/>
      <c r="AD3" s="510"/>
      <c r="AE3" s="510"/>
      <c r="AF3" s="510"/>
      <c r="AG3" s="510"/>
      <c r="AH3" s="510"/>
      <c r="AI3" s="510"/>
      <c r="AJ3" s="510"/>
      <c r="AK3" s="510"/>
      <c r="AL3" s="510"/>
      <c r="AM3" s="510"/>
      <c r="AN3" s="510"/>
      <c r="AO3" s="510"/>
      <c r="AP3" s="510"/>
      <c r="AQ3" s="510"/>
      <c r="AR3" s="510"/>
      <c r="AS3" s="510"/>
      <c r="AT3" s="510"/>
      <c r="AU3" s="510"/>
      <c r="AV3" s="510"/>
      <c r="AW3" s="510"/>
      <c r="AX3" s="510"/>
      <c r="AY3" s="510"/>
      <c r="AZ3" s="510"/>
      <c r="BA3" s="510"/>
      <c r="BB3" s="510"/>
      <c r="BC3" s="510"/>
      <c r="BD3" s="510"/>
      <c r="BE3" s="510"/>
      <c r="BF3" s="510"/>
      <c r="BG3" s="510"/>
      <c r="BH3" s="510"/>
      <c r="BI3" s="510"/>
      <c r="BJ3" s="510"/>
      <c r="BK3" s="510"/>
      <c r="BL3" s="510"/>
      <c r="BM3" s="510"/>
      <c r="BN3" s="510"/>
      <c r="BO3" s="510"/>
      <c r="BP3" s="510"/>
      <c r="BQ3" s="510"/>
      <c r="BR3" s="510"/>
      <c r="BS3" s="510"/>
      <c r="BT3" s="510"/>
      <c r="BU3" s="511"/>
    </row>
    <row r="4" spans="2:73" ht="5.25" customHeight="1" outlineLevel="1">
      <c r="B4" s="28"/>
      <c r="C4" s="29"/>
      <c r="D4" s="30"/>
      <c r="E4" s="30"/>
      <c r="F4" s="30"/>
      <c r="G4" s="30"/>
      <c r="H4" s="30"/>
      <c r="I4" s="30"/>
      <c r="J4" s="30"/>
      <c r="K4" s="30"/>
      <c r="L4" s="30"/>
      <c r="M4" s="29"/>
      <c r="N4" s="29"/>
      <c r="O4" s="29"/>
      <c r="P4" s="29"/>
      <c r="Q4" s="29"/>
      <c r="R4" s="29"/>
      <c r="S4" s="31"/>
    </row>
    <row r="5" spans="2:73" ht="12.6" customHeight="1" outlineLevel="1">
      <c r="B5" s="32"/>
      <c r="D5" s="33" t="s">
        <v>40</v>
      </c>
      <c r="E5" s="33"/>
      <c r="F5" s="33"/>
      <c r="G5" s="33"/>
      <c r="H5" s="33"/>
      <c r="I5" s="33"/>
      <c r="J5" s="33"/>
      <c r="K5" s="34"/>
      <c r="L5" s="34"/>
      <c r="M5" s="33" t="s">
        <v>113</v>
      </c>
      <c r="N5" s="33"/>
      <c r="O5" s="34"/>
      <c r="P5" s="34"/>
      <c r="Q5" s="34"/>
      <c r="R5" s="34"/>
      <c r="S5" s="35"/>
      <c r="AQ5" s="36" t="s">
        <v>41</v>
      </c>
      <c r="AR5" s="37"/>
      <c r="AS5" s="37"/>
      <c r="AT5" s="37"/>
      <c r="AU5" s="38"/>
      <c r="AV5" s="501" t="s">
        <v>42</v>
      </c>
      <c r="AW5" s="502"/>
      <c r="AX5" s="502"/>
      <c r="AY5" s="502"/>
      <c r="AZ5" s="502"/>
      <c r="BA5" s="502"/>
      <c r="BB5" s="502"/>
      <c r="BC5" s="502"/>
      <c r="BD5" s="502"/>
      <c r="BE5" s="502"/>
      <c r="BF5" s="502"/>
      <c r="BG5" s="502"/>
      <c r="BH5" s="502"/>
      <c r="BI5" s="502"/>
      <c r="BJ5" s="502"/>
      <c r="BK5" s="502"/>
      <c r="BL5" s="502"/>
      <c r="BM5" s="503"/>
      <c r="BN5" s="501" t="s">
        <v>43</v>
      </c>
      <c r="BO5" s="502"/>
      <c r="BP5" s="502"/>
      <c r="BQ5" s="503"/>
      <c r="BR5" s="504" t="s">
        <v>44</v>
      </c>
    </row>
    <row r="6" spans="2:73" ht="12.6" customHeight="1" outlineLevel="1">
      <c r="B6" s="32"/>
      <c r="D6" s="33" t="s">
        <v>45</v>
      </c>
      <c r="E6" s="34"/>
      <c r="F6" s="34"/>
      <c r="G6" s="34"/>
      <c r="H6" s="33"/>
      <c r="I6" s="33"/>
      <c r="J6" s="33"/>
      <c r="K6" s="34"/>
      <c r="L6" s="34"/>
      <c r="M6" s="34"/>
      <c r="N6" s="33" t="s">
        <v>46</v>
      </c>
      <c r="O6" s="34"/>
      <c r="P6" s="34"/>
      <c r="Q6" s="34"/>
      <c r="R6" s="34"/>
      <c r="S6" s="35"/>
      <c r="AQ6" s="39"/>
      <c r="AR6" s="40"/>
      <c r="AS6" s="40"/>
      <c r="AT6" s="40"/>
      <c r="AU6" s="41"/>
      <c r="AV6" s="506" t="s">
        <v>47</v>
      </c>
      <c r="AW6" s="507"/>
      <c r="AX6" s="507"/>
      <c r="AY6" s="508"/>
      <c r="AZ6" s="506" t="s">
        <v>48</v>
      </c>
      <c r="BA6" s="507"/>
      <c r="BB6" s="507"/>
      <c r="BC6" s="508"/>
      <c r="BD6" s="506" t="s">
        <v>49</v>
      </c>
      <c r="BE6" s="507"/>
      <c r="BF6" s="507"/>
      <c r="BG6" s="508" t="s">
        <v>49</v>
      </c>
      <c r="BH6" s="506" t="s">
        <v>50</v>
      </c>
      <c r="BI6" s="507"/>
      <c r="BJ6" s="508"/>
      <c r="BK6" s="506" t="s">
        <v>51</v>
      </c>
      <c r="BL6" s="507"/>
      <c r="BM6" s="508"/>
      <c r="BN6" s="506" t="s">
        <v>52</v>
      </c>
      <c r="BO6" s="507"/>
      <c r="BP6" s="508"/>
      <c r="BQ6" s="42" t="s">
        <v>53</v>
      </c>
      <c r="BR6" s="505"/>
    </row>
    <row r="7" spans="2:73" ht="12.6" customHeight="1" outlineLevel="1">
      <c r="B7" s="32"/>
      <c r="D7" s="26"/>
      <c r="E7" s="33"/>
      <c r="F7" s="33"/>
      <c r="G7" s="33"/>
      <c r="H7" s="33"/>
      <c r="I7" s="33"/>
      <c r="J7" s="33"/>
      <c r="K7" s="34"/>
      <c r="L7" s="34"/>
      <c r="M7" s="34"/>
      <c r="N7" s="33" t="s">
        <v>54</v>
      </c>
      <c r="O7" s="34"/>
      <c r="P7" s="34"/>
      <c r="Q7" s="34"/>
      <c r="R7" s="34"/>
      <c r="S7" s="35"/>
      <c r="AQ7" s="43" t="s">
        <v>55</v>
      </c>
      <c r="AR7" s="44"/>
      <c r="AS7" s="44"/>
      <c r="AT7" s="44"/>
      <c r="AU7" s="45"/>
      <c r="AV7" s="496">
        <v>1</v>
      </c>
      <c r="AW7" s="497"/>
      <c r="AX7" s="497"/>
      <c r="AY7" s="500"/>
      <c r="AZ7" s="499"/>
      <c r="BA7" s="497"/>
      <c r="BB7" s="497"/>
      <c r="BC7" s="500"/>
      <c r="BD7" s="496">
        <v>2</v>
      </c>
      <c r="BE7" s="497"/>
      <c r="BF7" s="497"/>
      <c r="BG7" s="498">
        <v>2</v>
      </c>
      <c r="BH7" s="499"/>
      <c r="BI7" s="497"/>
      <c r="BJ7" s="500"/>
      <c r="BK7" s="499"/>
      <c r="BL7" s="497"/>
      <c r="BM7" s="500"/>
      <c r="BN7" s="499"/>
      <c r="BO7" s="497"/>
      <c r="BP7" s="500"/>
      <c r="BQ7" s="46"/>
      <c r="BR7" s="47">
        <f>SUM(BC7:BQ7)</f>
        <v>4</v>
      </c>
    </row>
    <row r="8" spans="2:73" ht="12.6" customHeight="1" outlineLevel="1">
      <c r="B8" s="32"/>
      <c r="D8" s="33" t="s">
        <v>56</v>
      </c>
      <c r="E8" s="33"/>
      <c r="F8" s="33"/>
      <c r="G8" s="33"/>
      <c r="H8" s="33"/>
      <c r="I8" s="33"/>
      <c r="J8" s="33"/>
      <c r="K8" s="34"/>
      <c r="L8" s="34"/>
      <c r="M8" s="34"/>
      <c r="N8" s="33" t="s">
        <v>57</v>
      </c>
      <c r="O8" s="34"/>
      <c r="P8" s="34"/>
      <c r="Q8" s="34"/>
      <c r="R8" s="34"/>
      <c r="S8" s="35"/>
      <c r="AN8" s="48"/>
      <c r="AO8" s="48"/>
      <c r="AP8" s="48" t="s">
        <v>58</v>
      </c>
      <c r="AQ8" s="49" t="s">
        <v>59</v>
      </c>
      <c r="AR8" s="50"/>
      <c r="AS8" s="50"/>
      <c r="AT8" s="50"/>
      <c r="AU8" s="51"/>
      <c r="AV8" s="523">
        <v>1</v>
      </c>
      <c r="AW8" s="524"/>
      <c r="AX8" s="524"/>
      <c r="AY8" s="525"/>
      <c r="AZ8" s="526"/>
      <c r="BA8" s="524"/>
      <c r="BB8" s="524"/>
      <c r="BC8" s="525"/>
      <c r="BD8" s="523">
        <v>3</v>
      </c>
      <c r="BE8" s="524"/>
      <c r="BF8" s="524"/>
      <c r="BG8" s="527">
        <v>3</v>
      </c>
      <c r="BH8" s="526"/>
      <c r="BI8" s="524"/>
      <c r="BJ8" s="525"/>
      <c r="BK8" s="526"/>
      <c r="BL8" s="524"/>
      <c r="BM8" s="525"/>
      <c r="BN8" s="526"/>
      <c r="BO8" s="524"/>
      <c r="BP8" s="525"/>
      <c r="BQ8" s="52"/>
      <c r="BR8" s="53">
        <f>SUM(BC8:BQ8)</f>
        <v>6</v>
      </c>
    </row>
    <row r="9" spans="2:73" ht="12.6" customHeight="1" outlineLevel="1">
      <c r="B9" s="32"/>
      <c r="D9" s="33" t="s">
        <v>112</v>
      </c>
      <c r="E9" s="33"/>
      <c r="F9" s="33"/>
      <c r="G9" s="33"/>
      <c r="H9" s="33"/>
      <c r="I9" s="33"/>
      <c r="J9" s="33"/>
      <c r="K9" s="34"/>
      <c r="L9" s="34"/>
      <c r="M9" s="34"/>
      <c r="N9" s="33" t="s">
        <v>60</v>
      </c>
      <c r="O9" s="34"/>
      <c r="P9" s="34"/>
      <c r="Q9" s="34"/>
      <c r="R9" s="34"/>
      <c r="S9" s="35"/>
      <c r="AQ9" s="54" t="s">
        <v>61</v>
      </c>
      <c r="AR9" s="55"/>
      <c r="AS9" s="55"/>
      <c r="AT9" s="55"/>
      <c r="AU9" s="56"/>
      <c r="AV9" s="519">
        <f>AV7-AV8</f>
        <v>0</v>
      </c>
      <c r="AW9" s="520"/>
      <c r="AX9" s="520"/>
      <c r="AY9" s="521"/>
      <c r="AZ9" s="519">
        <f>AZ7-AZ8</f>
        <v>0</v>
      </c>
      <c r="BA9" s="520"/>
      <c r="BB9" s="520"/>
      <c r="BC9" s="521"/>
      <c r="BD9" s="519">
        <f>BD7-BD8</f>
        <v>-1</v>
      </c>
      <c r="BE9" s="520"/>
      <c r="BF9" s="520"/>
      <c r="BG9" s="522">
        <f t="shared" ref="BG9:BR9" si="0">BG7-BG8</f>
        <v>-1</v>
      </c>
      <c r="BH9" s="519">
        <f t="shared" si="0"/>
        <v>0</v>
      </c>
      <c r="BI9" s="520"/>
      <c r="BJ9" s="521"/>
      <c r="BK9" s="519">
        <f t="shared" si="0"/>
        <v>0</v>
      </c>
      <c r="BL9" s="520"/>
      <c r="BM9" s="521"/>
      <c r="BN9" s="519">
        <f t="shared" si="0"/>
        <v>0</v>
      </c>
      <c r="BO9" s="520"/>
      <c r="BP9" s="521"/>
      <c r="BQ9" s="57">
        <f t="shared" si="0"/>
        <v>0</v>
      </c>
      <c r="BR9" s="57">
        <f t="shared" si="0"/>
        <v>-2</v>
      </c>
    </row>
    <row r="10" spans="2:73" ht="12.6" customHeight="1" outlineLevel="1">
      <c r="B10" s="32"/>
      <c r="D10" s="33"/>
      <c r="E10" s="33"/>
      <c r="F10" s="33"/>
      <c r="G10" s="33"/>
      <c r="H10" s="33"/>
      <c r="I10" s="33"/>
      <c r="J10" s="33"/>
      <c r="K10" s="34"/>
      <c r="L10" s="34"/>
      <c r="M10" s="34"/>
      <c r="N10" s="33" t="s">
        <v>62</v>
      </c>
      <c r="O10" s="34"/>
      <c r="P10" s="34"/>
      <c r="Q10" s="34"/>
      <c r="R10" s="34"/>
      <c r="S10" s="35"/>
      <c r="AQ10" s="58" t="s">
        <v>63</v>
      </c>
      <c r="AR10" s="58"/>
      <c r="AS10" s="58"/>
      <c r="AT10" s="58"/>
      <c r="AU10" s="58" t="s">
        <v>63</v>
      </c>
    </row>
    <row r="11" spans="2:73" ht="5.25" customHeight="1">
      <c r="B11" s="59"/>
      <c r="C11" s="60"/>
      <c r="D11" s="61"/>
      <c r="E11" s="61"/>
      <c r="F11" s="61"/>
      <c r="G11" s="61"/>
      <c r="H11" s="61"/>
      <c r="I11" s="61"/>
      <c r="J11" s="61"/>
      <c r="K11" s="60"/>
      <c r="L11" s="61"/>
      <c r="M11" s="60"/>
      <c r="N11" s="60"/>
      <c r="O11" s="60"/>
      <c r="P11" s="60"/>
      <c r="Q11" s="60"/>
      <c r="R11" s="60"/>
      <c r="S11" s="62"/>
    </row>
    <row r="13" spans="2:73" ht="16.5" customHeight="1">
      <c r="B13" s="80"/>
      <c r="C13" s="80" t="s">
        <v>114</v>
      </c>
      <c r="D13" s="81" t="s">
        <v>1747</v>
      </c>
      <c r="E13" s="82"/>
      <c r="F13" s="82"/>
      <c r="G13" s="82"/>
      <c r="H13" s="82"/>
      <c r="I13" s="82"/>
      <c r="J13" s="82"/>
      <c r="K13" s="82"/>
      <c r="L13" s="82"/>
      <c r="M13" s="80"/>
      <c r="N13" s="80"/>
      <c r="O13" s="80"/>
      <c r="P13" s="80"/>
      <c r="Q13" s="80"/>
      <c r="R13" s="80"/>
      <c r="S13" s="80"/>
    </row>
    <row r="14" spans="2:73" ht="16.5" customHeight="1">
      <c r="B14" s="18"/>
    </row>
    <row r="15" spans="2:73" ht="12">
      <c r="B15" s="512" t="s">
        <v>64</v>
      </c>
      <c r="C15" s="512"/>
      <c r="D15" s="513"/>
      <c r="E15" s="513"/>
      <c r="F15" s="513"/>
      <c r="G15" s="513"/>
      <c r="H15" s="513"/>
      <c r="I15" s="513"/>
      <c r="J15" s="513"/>
      <c r="K15" s="513"/>
      <c r="L15" s="513"/>
      <c r="M15" s="513"/>
      <c r="N15" s="513"/>
      <c r="O15" s="513"/>
      <c r="P15" s="513"/>
      <c r="Q15" s="513"/>
      <c r="R15" s="513"/>
      <c r="S15" s="513"/>
      <c r="T15" s="513" t="s">
        <v>65</v>
      </c>
      <c r="U15" s="513"/>
      <c r="V15" s="513"/>
      <c r="W15" s="513"/>
      <c r="X15" s="513"/>
      <c r="Y15" s="513"/>
      <c r="Z15" s="513"/>
      <c r="AA15" s="513"/>
      <c r="AB15" s="513"/>
      <c r="AC15" s="513"/>
      <c r="AD15" s="513"/>
      <c r="AE15" s="513"/>
      <c r="AF15" s="513"/>
      <c r="AG15" s="513"/>
      <c r="AH15" s="513"/>
      <c r="AI15" s="513"/>
      <c r="AJ15" s="513"/>
      <c r="AK15" s="513"/>
      <c r="AL15" s="513"/>
      <c r="AM15" s="513"/>
      <c r="AN15" s="513"/>
      <c r="AO15" s="513"/>
      <c r="AP15" s="513"/>
      <c r="AQ15" s="513"/>
      <c r="AR15" s="513"/>
      <c r="AS15" s="513"/>
      <c r="AT15" s="513"/>
      <c r="AU15" s="513"/>
      <c r="AV15" s="513"/>
      <c r="AW15" s="513"/>
      <c r="AX15" s="513"/>
      <c r="AY15" s="513"/>
      <c r="AZ15" s="513"/>
      <c r="BA15" s="513"/>
      <c r="BB15" s="513"/>
      <c r="BC15" s="513"/>
      <c r="BD15" s="513"/>
      <c r="BE15" s="513"/>
      <c r="BF15" s="513"/>
      <c r="BG15" s="513"/>
      <c r="BH15" s="513"/>
      <c r="BI15" s="513"/>
      <c r="BJ15" s="513"/>
      <c r="BK15" s="513"/>
      <c r="BL15" s="513"/>
      <c r="BM15" s="513"/>
      <c r="BN15" s="513"/>
      <c r="BO15" s="513"/>
      <c r="BP15" s="513"/>
      <c r="BQ15" s="513"/>
      <c r="BR15" s="513"/>
      <c r="BS15" s="514" t="s">
        <v>66</v>
      </c>
      <c r="BT15" s="515"/>
      <c r="BU15" s="515"/>
    </row>
    <row r="16" spans="2:73" ht="12">
      <c r="B16" s="512" t="s">
        <v>67</v>
      </c>
      <c r="C16" s="516" t="s">
        <v>34</v>
      </c>
      <c r="D16" s="513" t="s">
        <v>68</v>
      </c>
      <c r="E16" s="513"/>
      <c r="F16" s="513" t="s">
        <v>69</v>
      </c>
      <c r="G16" s="513"/>
      <c r="H16" s="513"/>
      <c r="I16" s="513" t="s">
        <v>70</v>
      </c>
      <c r="J16" s="513"/>
      <c r="K16" s="513"/>
      <c r="L16" s="513"/>
      <c r="M16" s="513" t="s">
        <v>71</v>
      </c>
      <c r="N16" s="513"/>
      <c r="O16" s="513"/>
      <c r="P16" s="63"/>
      <c r="Q16" s="528" t="s">
        <v>72</v>
      </c>
      <c r="R16" s="513" t="s">
        <v>73</v>
      </c>
      <c r="S16" s="513" t="s">
        <v>74</v>
      </c>
      <c r="T16" s="529" t="s">
        <v>75</v>
      </c>
      <c r="U16" s="514" t="s">
        <v>76</v>
      </c>
      <c r="V16" s="515"/>
      <c r="W16" s="515"/>
      <c r="X16" s="515"/>
      <c r="Y16" s="515"/>
      <c r="Z16" s="515"/>
      <c r="AA16" s="515"/>
      <c r="AB16" s="515"/>
      <c r="AC16" s="515"/>
      <c r="AD16" s="515"/>
      <c r="AE16" s="515"/>
      <c r="AF16" s="515"/>
      <c r="AG16" s="515"/>
      <c r="AH16" s="515"/>
      <c r="AI16" s="515"/>
      <c r="AJ16" s="515"/>
      <c r="AK16" s="515"/>
      <c r="AL16" s="515"/>
      <c r="AM16" s="515"/>
      <c r="AN16" s="515"/>
      <c r="AO16" s="515"/>
      <c r="AP16" s="515"/>
      <c r="AQ16" s="515"/>
      <c r="AR16" s="515"/>
      <c r="AS16" s="515"/>
      <c r="AT16" s="515"/>
      <c r="AU16" s="515"/>
      <c r="AV16" s="515"/>
      <c r="AW16" s="515"/>
      <c r="AX16" s="515"/>
      <c r="AY16" s="515"/>
      <c r="AZ16" s="515"/>
      <c r="BA16" s="515"/>
      <c r="BB16" s="515"/>
      <c r="BC16" s="515"/>
      <c r="BD16" s="515"/>
      <c r="BE16" s="515"/>
      <c r="BF16" s="515"/>
      <c r="BG16" s="515"/>
      <c r="BH16" s="515"/>
      <c r="BI16" s="515"/>
      <c r="BJ16" s="515"/>
      <c r="BK16" s="515"/>
      <c r="BL16" s="515"/>
      <c r="BM16" s="515"/>
      <c r="BN16" s="515"/>
      <c r="BO16" s="515"/>
      <c r="BP16" s="512"/>
      <c r="BQ16" s="531" t="s">
        <v>77</v>
      </c>
      <c r="BR16" s="532" t="s">
        <v>78</v>
      </c>
      <c r="BS16" s="64" t="s">
        <v>79</v>
      </c>
      <c r="BT16" s="65"/>
      <c r="BU16" s="65"/>
    </row>
    <row r="17" spans="2:73" ht="12">
      <c r="B17" s="512"/>
      <c r="C17" s="517"/>
      <c r="D17" s="513"/>
      <c r="E17" s="513"/>
      <c r="F17" s="513"/>
      <c r="G17" s="513"/>
      <c r="H17" s="513"/>
      <c r="I17" s="513"/>
      <c r="J17" s="513"/>
      <c r="K17" s="513"/>
      <c r="L17" s="513"/>
      <c r="M17" s="513"/>
      <c r="N17" s="513"/>
      <c r="O17" s="513"/>
      <c r="P17" s="63" t="s">
        <v>80</v>
      </c>
      <c r="Q17" s="528"/>
      <c r="R17" s="513"/>
      <c r="S17" s="513"/>
      <c r="T17" s="530"/>
      <c r="U17" s="514" t="s">
        <v>81</v>
      </c>
      <c r="V17" s="515"/>
      <c r="W17" s="515"/>
      <c r="X17" s="512"/>
      <c r="Y17" s="514" t="s">
        <v>82</v>
      </c>
      <c r="Z17" s="515"/>
      <c r="AA17" s="515"/>
      <c r="AB17" s="512"/>
      <c r="AC17" s="514" t="s">
        <v>83</v>
      </c>
      <c r="AD17" s="515"/>
      <c r="AE17" s="515"/>
      <c r="AF17" s="512"/>
      <c r="AG17" s="514" t="s">
        <v>84</v>
      </c>
      <c r="AH17" s="515"/>
      <c r="AI17" s="515"/>
      <c r="AJ17" s="512"/>
      <c r="AK17" s="514" t="s">
        <v>85</v>
      </c>
      <c r="AL17" s="515"/>
      <c r="AM17" s="515"/>
      <c r="AN17" s="512"/>
      <c r="AO17" s="514" t="s">
        <v>86</v>
      </c>
      <c r="AP17" s="515"/>
      <c r="AQ17" s="515"/>
      <c r="AR17" s="512"/>
      <c r="AS17" s="514" t="s">
        <v>87</v>
      </c>
      <c r="AT17" s="515"/>
      <c r="AU17" s="515"/>
      <c r="AV17" s="512"/>
      <c r="AW17" s="514" t="s">
        <v>88</v>
      </c>
      <c r="AX17" s="515"/>
      <c r="AY17" s="515"/>
      <c r="AZ17" s="512"/>
      <c r="BA17" s="514" t="s">
        <v>89</v>
      </c>
      <c r="BB17" s="515"/>
      <c r="BC17" s="515"/>
      <c r="BD17" s="512"/>
      <c r="BE17" s="514" t="s">
        <v>90</v>
      </c>
      <c r="BF17" s="515"/>
      <c r="BG17" s="515"/>
      <c r="BH17" s="512"/>
      <c r="BI17" s="514" t="s">
        <v>91</v>
      </c>
      <c r="BJ17" s="515"/>
      <c r="BK17" s="515"/>
      <c r="BL17" s="512"/>
      <c r="BM17" s="514" t="s">
        <v>92</v>
      </c>
      <c r="BN17" s="515"/>
      <c r="BO17" s="515"/>
      <c r="BP17" s="512"/>
      <c r="BQ17" s="531"/>
      <c r="BR17" s="532"/>
      <c r="BS17" s="64"/>
      <c r="BT17" s="65"/>
      <c r="BU17" s="65"/>
    </row>
    <row r="18" spans="2:73" ht="12">
      <c r="B18" s="512"/>
      <c r="C18" s="518"/>
      <c r="D18" s="513"/>
      <c r="E18" s="513"/>
      <c r="F18" s="513"/>
      <c r="G18" s="513"/>
      <c r="H18" s="513"/>
      <c r="I18" s="513"/>
      <c r="J18" s="513"/>
      <c r="K18" s="513"/>
      <c r="L18" s="513"/>
      <c r="M18" s="513"/>
      <c r="N18" s="513"/>
      <c r="O18" s="513"/>
      <c r="P18" s="66" t="s">
        <v>93</v>
      </c>
      <c r="Q18" s="528"/>
      <c r="R18" s="513"/>
      <c r="S18" s="513"/>
      <c r="T18" s="67" t="s">
        <v>94</v>
      </c>
      <c r="U18" s="303">
        <v>1</v>
      </c>
      <c r="V18" s="303">
        <v>2</v>
      </c>
      <c r="W18" s="303">
        <v>3</v>
      </c>
      <c r="X18" s="303">
        <v>4</v>
      </c>
      <c r="Y18" s="303">
        <v>1</v>
      </c>
      <c r="Z18" s="303">
        <v>2</v>
      </c>
      <c r="AA18" s="303">
        <v>3</v>
      </c>
      <c r="AB18" s="303">
        <v>4</v>
      </c>
      <c r="AC18" s="303">
        <v>1</v>
      </c>
      <c r="AD18" s="303">
        <v>2</v>
      </c>
      <c r="AE18" s="303">
        <v>3</v>
      </c>
      <c r="AF18" s="303">
        <v>4</v>
      </c>
      <c r="AG18" s="303">
        <v>1</v>
      </c>
      <c r="AH18" s="303">
        <v>2</v>
      </c>
      <c r="AI18" s="303">
        <v>3</v>
      </c>
      <c r="AJ18" s="303">
        <v>4</v>
      </c>
      <c r="AK18" s="303">
        <v>1</v>
      </c>
      <c r="AL18" s="303">
        <v>2</v>
      </c>
      <c r="AM18" s="303">
        <v>3</v>
      </c>
      <c r="AN18" s="303">
        <v>4</v>
      </c>
      <c r="AO18" s="303">
        <v>1</v>
      </c>
      <c r="AP18" s="303">
        <v>2</v>
      </c>
      <c r="AQ18" s="303">
        <v>3</v>
      </c>
      <c r="AR18" s="303">
        <v>4</v>
      </c>
      <c r="AS18" s="303">
        <v>1</v>
      </c>
      <c r="AT18" s="303">
        <v>2</v>
      </c>
      <c r="AU18" s="303">
        <v>3</v>
      </c>
      <c r="AV18" s="303">
        <v>4</v>
      </c>
      <c r="AW18" s="303">
        <v>1</v>
      </c>
      <c r="AX18" s="303">
        <v>2</v>
      </c>
      <c r="AY18" s="303">
        <v>3</v>
      </c>
      <c r="AZ18" s="303">
        <v>4</v>
      </c>
      <c r="BA18" s="303">
        <v>1</v>
      </c>
      <c r="BB18" s="303">
        <v>2</v>
      </c>
      <c r="BC18" s="303">
        <v>3</v>
      </c>
      <c r="BD18" s="303">
        <v>4</v>
      </c>
      <c r="BE18" s="303">
        <v>1</v>
      </c>
      <c r="BF18" s="303">
        <v>2</v>
      </c>
      <c r="BG18" s="303">
        <v>3</v>
      </c>
      <c r="BH18" s="303">
        <v>4</v>
      </c>
      <c r="BI18" s="303">
        <v>1</v>
      </c>
      <c r="BJ18" s="303">
        <v>2</v>
      </c>
      <c r="BK18" s="303">
        <v>3</v>
      </c>
      <c r="BL18" s="303">
        <v>4</v>
      </c>
      <c r="BM18" s="303">
        <v>1</v>
      </c>
      <c r="BN18" s="303">
        <v>2</v>
      </c>
      <c r="BO18" s="303">
        <v>3</v>
      </c>
      <c r="BP18" s="303">
        <v>4</v>
      </c>
      <c r="BQ18" s="528"/>
      <c r="BR18" s="513"/>
      <c r="BS18" s="64"/>
      <c r="BT18" s="65"/>
      <c r="BU18" s="65"/>
    </row>
    <row r="19" spans="2:73" s="68" customFormat="1" ht="12" customHeight="1">
      <c r="B19" s="365">
        <v>1</v>
      </c>
      <c r="C19" s="366" t="s">
        <v>1876</v>
      </c>
      <c r="D19" s="533" t="s">
        <v>1962</v>
      </c>
      <c r="E19" s="533"/>
      <c r="F19" s="533" t="s">
        <v>1846</v>
      </c>
      <c r="G19" s="533"/>
      <c r="H19" s="533"/>
      <c r="I19" s="533" t="s">
        <v>2171</v>
      </c>
      <c r="J19" s="533"/>
      <c r="K19" s="533"/>
      <c r="L19" s="533"/>
      <c r="M19" s="534" t="s">
        <v>2113</v>
      </c>
      <c r="N19" s="534"/>
      <c r="O19" s="534"/>
      <c r="P19" s="367" t="s">
        <v>2015</v>
      </c>
      <c r="Q19" s="367" t="s">
        <v>1964</v>
      </c>
      <c r="R19" s="367" t="s">
        <v>1965</v>
      </c>
      <c r="S19" s="367">
        <v>4</v>
      </c>
      <c r="T19" s="368">
        <f t="shared" ref="T19:T57" si="1">SUM(U19:BP19)</f>
        <v>8</v>
      </c>
      <c r="U19" s="369"/>
      <c r="V19" s="369"/>
      <c r="W19" s="369"/>
      <c r="X19" s="369"/>
      <c r="Y19" s="369"/>
      <c r="Z19" s="369"/>
      <c r="AA19" s="369"/>
      <c r="AB19" s="369"/>
      <c r="AC19" s="369">
        <v>2</v>
      </c>
      <c r="AD19" s="369">
        <v>2</v>
      </c>
      <c r="AE19" s="369">
        <v>2</v>
      </c>
      <c r="AF19" s="369">
        <v>2</v>
      </c>
      <c r="AG19" s="369"/>
      <c r="AH19" s="369"/>
      <c r="AI19" s="369"/>
      <c r="AJ19" s="369"/>
      <c r="AK19" s="369"/>
      <c r="AL19" s="369"/>
      <c r="AM19" s="369"/>
      <c r="AN19" s="369"/>
      <c r="AO19" s="369"/>
      <c r="AP19" s="369"/>
      <c r="AQ19" s="369"/>
      <c r="AR19" s="369"/>
      <c r="AS19" s="369"/>
      <c r="AT19" s="369"/>
      <c r="AU19" s="369"/>
      <c r="AV19" s="369"/>
      <c r="AW19" s="369"/>
      <c r="AX19" s="369"/>
      <c r="AY19" s="369"/>
      <c r="AZ19" s="369"/>
      <c r="BA19" s="369"/>
      <c r="BB19" s="369"/>
      <c r="BC19" s="369"/>
      <c r="BD19" s="369"/>
      <c r="BE19" s="369"/>
      <c r="BF19" s="369"/>
      <c r="BG19" s="369"/>
      <c r="BH19" s="369"/>
      <c r="BI19" s="369"/>
      <c r="BJ19" s="369"/>
      <c r="BK19" s="369"/>
      <c r="BL19" s="369"/>
      <c r="BM19" s="369"/>
      <c r="BN19" s="369"/>
      <c r="BO19" s="369"/>
      <c r="BP19" s="369"/>
      <c r="BQ19" s="367" t="s">
        <v>1912</v>
      </c>
      <c r="BR19" s="367" t="s">
        <v>1913</v>
      </c>
      <c r="BS19" s="534" t="s">
        <v>1914</v>
      </c>
      <c r="BT19" s="535"/>
      <c r="BU19" s="536"/>
    </row>
    <row r="20" spans="2:73" s="68" customFormat="1" ht="12" customHeight="1">
      <c r="B20" s="365">
        <f>B19 +1</f>
        <v>2</v>
      </c>
      <c r="C20" s="366" t="s">
        <v>1876</v>
      </c>
      <c r="D20" s="533" t="s">
        <v>1962</v>
      </c>
      <c r="E20" s="533"/>
      <c r="F20" s="533" t="s">
        <v>1846</v>
      </c>
      <c r="G20" s="533"/>
      <c r="H20" s="533"/>
      <c r="I20" s="533" t="s">
        <v>2172</v>
      </c>
      <c r="J20" s="533"/>
      <c r="K20" s="533"/>
      <c r="L20" s="533"/>
      <c r="M20" s="534" t="s">
        <v>2114</v>
      </c>
      <c r="N20" s="534"/>
      <c r="O20" s="534"/>
      <c r="P20" s="367" t="s">
        <v>2015</v>
      </c>
      <c r="Q20" s="367" t="s">
        <v>1964</v>
      </c>
      <c r="R20" s="367" t="s">
        <v>1965</v>
      </c>
      <c r="S20" s="367">
        <v>4</v>
      </c>
      <c r="T20" s="368">
        <f t="shared" si="1"/>
        <v>8</v>
      </c>
      <c r="U20" s="369"/>
      <c r="V20" s="369"/>
      <c r="W20" s="369"/>
      <c r="X20" s="369"/>
      <c r="Y20" s="369"/>
      <c r="Z20" s="369"/>
      <c r="AA20" s="369"/>
      <c r="AB20" s="369"/>
      <c r="AC20" s="369"/>
      <c r="AD20" s="369"/>
      <c r="AE20" s="369"/>
      <c r="AF20" s="369"/>
      <c r="AG20" s="369">
        <v>2</v>
      </c>
      <c r="AH20" s="369">
        <v>2</v>
      </c>
      <c r="AI20" s="369">
        <v>2</v>
      </c>
      <c r="AJ20" s="369">
        <v>2</v>
      </c>
      <c r="AK20" s="369"/>
      <c r="AL20" s="369"/>
      <c r="AM20" s="369"/>
      <c r="AN20" s="369"/>
      <c r="AO20" s="369"/>
      <c r="AP20" s="369"/>
      <c r="AQ20" s="369"/>
      <c r="AR20" s="369"/>
      <c r="AS20" s="369"/>
      <c r="AT20" s="369"/>
      <c r="AU20" s="369"/>
      <c r="AV20" s="369"/>
      <c r="AW20" s="369"/>
      <c r="AX20" s="369"/>
      <c r="AY20" s="369"/>
      <c r="AZ20" s="369"/>
      <c r="BA20" s="369"/>
      <c r="BB20" s="369"/>
      <c r="BC20" s="369"/>
      <c r="BD20" s="369"/>
      <c r="BE20" s="369"/>
      <c r="BF20" s="369"/>
      <c r="BG20" s="369"/>
      <c r="BH20" s="369"/>
      <c r="BI20" s="369"/>
      <c r="BJ20" s="369"/>
      <c r="BK20" s="369"/>
      <c r="BL20" s="369"/>
      <c r="BM20" s="369"/>
      <c r="BN20" s="369"/>
      <c r="BO20" s="369"/>
      <c r="BP20" s="369"/>
      <c r="BQ20" s="367" t="s">
        <v>1912</v>
      </c>
      <c r="BR20" s="367" t="s">
        <v>1913</v>
      </c>
      <c r="BS20" s="534" t="s">
        <v>1915</v>
      </c>
      <c r="BT20" s="535"/>
      <c r="BU20" s="536"/>
    </row>
    <row r="21" spans="2:73" s="68" customFormat="1" ht="12" customHeight="1">
      <c r="B21" s="365">
        <f t="shared" ref="B21:B57" si="2">B20 +1</f>
        <v>3</v>
      </c>
      <c r="C21" s="366" t="s">
        <v>1876</v>
      </c>
      <c r="D21" s="533" t="s">
        <v>1962</v>
      </c>
      <c r="E21" s="533"/>
      <c r="F21" s="533" t="s">
        <v>1846</v>
      </c>
      <c r="G21" s="533"/>
      <c r="H21" s="533"/>
      <c r="I21" s="533" t="s">
        <v>2173</v>
      </c>
      <c r="J21" s="533"/>
      <c r="K21" s="533"/>
      <c r="L21" s="533"/>
      <c r="M21" s="534" t="s">
        <v>2115</v>
      </c>
      <c r="N21" s="534"/>
      <c r="O21" s="534"/>
      <c r="P21" s="367" t="s">
        <v>2015</v>
      </c>
      <c r="Q21" s="367" t="s">
        <v>1964</v>
      </c>
      <c r="R21" s="367" t="s">
        <v>1965</v>
      </c>
      <c r="S21" s="367">
        <v>12</v>
      </c>
      <c r="T21" s="368">
        <f t="shared" si="1"/>
        <v>24</v>
      </c>
      <c r="U21" s="369"/>
      <c r="V21" s="369"/>
      <c r="W21" s="369"/>
      <c r="X21" s="369"/>
      <c r="Y21" s="369"/>
      <c r="Z21" s="369"/>
      <c r="AA21" s="369"/>
      <c r="AB21" s="369"/>
      <c r="AC21" s="369"/>
      <c r="AD21" s="369"/>
      <c r="AE21" s="369"/>
      <c r="AF21" s="369"/>
      <c r="AG21" s="369"/>
      <c r="AH21" s="369"/>
      <c r="AI21" s="369"/>
      <c r="AJ21" s="369"/>
      <c r="AK21" s="369"/>
      <c r="AL21" s="369"/>
      <c r="AM21" s="369"/>
      <c r="AN21" s="369"/>
      <c r="AO21" s="369"/>
      <c r="AP21" s="369"/>
      <c r="AQ21" s="369"/>
      <c r="AR21" s="369"/>
      <c r="AS21" s="369"/>
      <c r="AT21" s="369"/>
      <c r="AU21" s="369"/>
      <c r="AV21" s="369"/>
      <c r="AW21" s="369"/>
      <c r="AX21" s="369"/>
      <c r="AY21" s="369"/>
      <c r="AZ21" s="369"/>
      <c r="BA21" s="369">
        <v>2</v>
      </c>
      <c r="BB21" s="369">
        <v>2</v>
      </c>
      <c r="BC21" s="369">
        <v>2</v>
      </c>
      <c r="BD21" s="369">
        <v>2</v>
      </c>
      <c r="BE21" s="369">
        <v>2</v>
      </c>
      <c r="BF21" s="369">
        <v>2</v>
      </c>
      <c r="BG21" s="369">
        <v>2</v>
      </c>
      <c r="BH21" s="369">
        <v>2</v>
      </c>
      <c r="BI21" s="369">
        <v>2</v>
      </c>
      <c r="BJ21" s="369">
        <v>2</v>
      </c>
      <c r="BK21" s="369">
        <v>2</v>
      </c>
      <c r="BL21" s="369">
        <v>2</v>
      </c>
      <c r="BM21" s="369"/>
      <c r="BN21" s="369"/>
      <c r="BO21" s="369"/>
      <c r="BP21" s="369"/>
      <c r="BQ21" s="367" t="s">
        <v>1912</v>
      </c>
      <c r="BR21" s="367" t="s">
        <v>1913</v>
      </c>
      <c r="BS21" s="534" t="s">
        <v>1916</v>
      </c>
      <c r="BT21" s="535"/>
      <c r="BU21" s="536"/>
    </row>
    <row r="22" spans="2:73" s="68" customFormat="1" ht="12" customHeight="1">
      <c r="B22" s="365">
        <f t="shared" si="2"/>
        <v>4</v>
      </c>
      <c r="C22" s="366" t="s">
        <v>1876</v>
      </c>
      <c r="D22" s="533" t="s">
        <v>1962</v>
      </c>
      <c r="E22" s="533"/>
      <c r="F22" s="533" t="s">
        <v>1849</v>
      </c>
      <c r="G22" s="533"/>
      <c r="H22" s="533"/>
      <c r="I22" s="533" t="s">
        <v>2174</v>
      </c>
      <c r="J22" s="533"/>
      <c r="K22" s="533"/>
      <c r="L22" s="533"/>
      <c r="M22" s="534" t="s">
        <v>2116</v>
      </c>
      <c r="N22" s="534"/>
      <c r="O22" s="534"/>
      <c r="P22" s="367" t="s">
        <v>2015</v>
      </c>
      <c r="Q22" s="367" t="s">
        <v>1964</v>
      </c>
      <c r="R22" s="367" t="s">
        <v>1965</v>
      </c>
      <c r="S22" s="367">
        <v>12</v>
      </c>
      <c r="T22" s="368">
        <f t="shared" si="1"/>
        <v>36</v>
      </c>
      <c r="U22" s="369">
        <v>3</v>
      </c>
      <c r="V22" s="369">
        <v>3</v>
      </c>
      <c r="W22" s="369">
        <v>3</v>
      </c>
      <c r="X22" s="369">
        <v>3</v>
      </c>
      <c r="Y22" s="369">
        <v>3</v>
      </c>
      <c r="Z22" s="369">
        <v>3</v>
      </c>
      <c r="AA22" s="369">
        <v>3</v>
      </c>
      <c r="AB22" s="369">
        <v>3</v>
      </c>
      <c r="AC22" s="369">
        <v>3</v>
      </c>
      <c r="AD22" s="369">
        <v>3</v>
      </c>
      <c r="AE22" s="369">
        <v>3</v>
      </c>
      <c r="AF22" s="369">
        <v>3</v>
      </c>
      <c r="AG22" s="369"/>
      <c r="AH22" s="369"/>
      <c r="AI22" s="369"/>
      <c r="AJ22" s="369"/>
      <c r="AK22" s="369"/>
      <c r="AL22" s="369"/>
      <c r="AM22" s="369"/>
      <c r="AN22" s="369"/>
      <c r="AO22" s="369"/>
      <c r="AP22" s="369"/>
      <c r="AQ22" s="369"/>
      <c r="AR22" s="369"/>
      <c r="AS22" s="369"/>
      <c r="AT22" s="369"/>
      <c r="AU22" s="369"/>
      <c r="AV22" s="369"/>
      <c r="AW22" s="369"/>
      <c r="AX22" s="369"/>
      <c r="AY22" s="369"/>
      <c r="AZ22" s="369"/>
      <c r="BA22" s="369"/>
      <c r="BB22" s="369"/>
      <c r="BC22" s="369"/>
      <c r="BD22" s="369"/>
      <c r="BE22" s="369"/>
      <c r="BF22" s="369"/>
      <c r="BG22" s="369"/>
      <c r="BH22" s="369"/>
      <c r="BI22" s="369"/>
      <c r="BJ22" s="369"/>
      <c r="BK22" s="369"/>
      <c r="BL22" s="369"/>
      <c r="BM22" s="369"/>
      <c r="BN22" s="369"/>
      <c r="BO22" s="369"/>
      <c r="BP22" s="369"/>
      <c r="BQ22" s="367" t="s">
        <v>1912</v>
      </c>
      <c r="BR22" s="367" t="s">
        <v>1913</v>
      </c>
      <c r="BS22" s="534" t="s">
        <v>1917</v>
      </c>
      <c r="BT22" s="535"/>
      <c r="BU22" s="536"/>
    </row>
    <row r="23" spans="2:73" s="68" customFormat="1" ht="12" customHeight="1">
      <c r="B23" s="365">
        <f t="shared" si="2"/>
        <v>5</v>
      </c>
      <c r="C23" s="366" t="s">
        <v>1876</v>
      </c>
      <c r="D23" s="533" t="s">
        <v>1962</v>
      </c>
      <c r="E23" s="533"/>
      <c r="F23" s="533" t="s">
        <v>1849</v>
      </c>
      <c r="G23" s="533"/>
      <c r="H23" s="533"/>
      <c r="I23" s="533" t="s">
        <v>2175</v>
      </c>
      <c r="J23" s="533"/>
      <c r="K23" s="533"/>
      <c r="L23" s="533"/>
      <c r="M23" s="534" t="s">
        <v>2117</v>
      </c>
      <c r="N23" s="534"/>
      <c r="O23" s="534"/>
      <c r="P23" s="367" t="s">
        <v>2015</v>
      </c>
      <c r="Q23" s="367" t="s">
        <v>1964</v>
      </c>
      <c r="R23" s="367" t="s">
        <v>1965</v>
      </c>
      <c r="S23" s="367">
        <v>8</v>
      </c>
      <c r="T23" s="368">
        <f t="shared" si="1"/>
        <v>24</v>
      </c>
      <c r="U23" s="369"/>
      <c r="V23" s="369"/>
      <c r="W23" s="369"/>
      <c r="X23" s="369"/>
      <c r="Y23" s="369"/>
      <c r="Z23" s="369"/>
      <c r="AA23" s="369"/>
      <c r="AB23" s="369"/>
      <c r="AC23" s="369">
        <v>3</v>
      </c>
      <c r="AD23" s="369">
        <v>3</v>
      </c>
      <c r="AE23" s="369">
        <v>3</v>
      </c>
      <c r="AF23" s="369">
        <v>3</v>
      </c>
      <c r="AG23" s="369">
        <v>3</v>
      </c>
      <c r="AH23" s="369">
        <v>3</v>
      </c>
      <c r="AI23" s="369">
        <v>3</v>
      </c>
      <c r="AJ23" s="369">
        <v>3</v>
      </c>
      <c r="AK23" s="369"/>
      <c r="AL23" s="369"/>
      <c r="AM23" s="369"/>
      <c r="AN23" s="369"/>
      <c r="AO23" s="369"/>
      <c r="AP23" s="369"/>
      <c r="AQ23" s="369"/>
      <c r="AR23" s="369"/>
      <c r="AS23" s="369"/>
      <c r="AT23" s="369"/>
      <c r="AU23" s="369"/>
      <c r="AV23" s="369"/>
      <c r="AW23" s="369"/>
      <c r="AX23" s="369"/>
      <c r="AY23" s="369"/>
      <c r="AZ23" s="369"/>
      <c r="BA23" s="369"/>
      <c r="BB23" s="369"/>
      <c r="BC23" s="369"/>
      <c r="BD23" s="369"/>
      <c r="BE23" s="369"/>
      <c r="BF23" s="369"/>
      <c r="BG23" s="369"/>
      <c r="BH23" s="369"/>
      <c r="BI23" s="369"/>
      <c r="BJ23" s="369"/>
      <c r="BK23" s="369"/>
      <c r="BL23" s="369"/>
      <c r="BM23" s="369"/>
      <c r="BN23" s="369"/>
      <c r="BO23" s="369"/>
      <c r="BP23" s="369"/>
      <c r="BQ23" s="367" t="s">
        <v>1912</v>
      </c>
      <c r="BR23" s="367" t="s">
        <v>1913</v>
      </c>
      <c r="BS23" s="534" t="s">
        <v>1919</v>
      </c>
      <c r="BT23" s="535"/>
      <c r="BU23" s="536"/>
    </row>
    <row r="24" spans="2:73" s="68" customFormat="1" ht="12" customHeight="1">
      <c r="B24" s="365">
        <f t="shared" si="2"/>
        <v>6</v>
      </c>
      <c r="C24" s="366" t="s">
        <v>1876</v>
      </c>
      <c r="D24" s="533" t="s">
        <v>1962</v>
      </c>
      <c r="E24" s="533"/>
      <c r="F24" s="533" t="s">
        <v>1849</v>
      </c>
      <c r="G24" s="533"/>
      <c r="H24" s="533"/>
      <c r="I24" s="533" t="s">
        <v>2176</v>
      </c>
      <c r="J24" s="533"/>
      <c r="K24" s="533"/>
      <c r="L24" s="533"/>
      <c r="M24" s="534" t="s">
        <v>2118</v>
      </c>
      <c r="N24" s="534"/>
      <c r="O24" s="534"/>
      <c r="P24" s="367" t="s">
        <v>2015</v>
      </c>
      <c r="Q24" s="367" t="s">
        <v>1964</v>
      </c>
      <c r="R24" s="367" t="s">
        <v>1965</v>
      </c>
      <c r="S24" s="367">
        <v>4</v>
      </c>
      <c r="T24" s="368">
        <f t="shared" si="1"/>
        <v>16</v>
      </c>
      <c r="U24" s="369"/>
      <c r="V24" s="369"/>
      <c r="W24" s="369"/>
      <c r="X24" s="369"/>
      <c r="Y24" s="369"/>
      <c r="Z24" s="369"/>
      <c r="AA24" s="369"/>
      <c r="AB24" s="369"/>
      <c r="AC24" s="369"/>
      <c r="AD24" s="369"/>
      <c r="AE24" s="369"/>
      <c r="AF24" s="369"/>
      <c r="AG24" s="369">
        <v>4</v>
      </c>
      <c r="AH24" s="369">
        <v>4</v>
      </c>
      <c r="AI24" s="369">
        <v>4</v>
      </c>
      <c r="AJ24" s="369">
        <v>4</v>
      </c>
      <c r="AK24" s="369"/>
      <c r="AL24" s="369"/>
      <c r="AM24" s="369"/>
      <c r="AN24" s="369"/>
      <c r="AO24" s="369"/>
      <c r="AP24" s="369"/>
      <c r="AQ24" s="369"/>
      <c r="AR24" s="369"/>
      <c r="AS24" s="369"/>
      <c r="AT24" s="369"/>
      <c r="AU24" s="369"/>
      <c r="AV24" s="369"/>
      <c r="AW24" s="369"/>
      <c r="AX24" s="369"/>
      <c r="AY24" s="369"/>
      <c r="AZ24" s="369"/>
      <c r="BA24" s="369"/>
      <c r="BB24" s="369"/>
      <c r="BC24" s="369"/>
      <c r="BD24" s="369"/>
      <c r="BE24" s="369"/>
      <c r="BF24" s="369"/>
      <c r="BG24" s="369"/>
      <c r="BH24" s="369"/>
      <c r="BI24" s="369"/>
      <c r="BJ24" s="369"/>
      <c r="BK24" s="369"/>
      <c r="BL24" s="369"/>
      <c r="BM24" s="369"/>
      <c r="BN24" s="369"/>
      <c r="BO24" s="369"/>
      <c r="BP24" s="369"/>
      <c r="BQ24" s="367" t="s">
        <v>1912</v>
      </c>
      <c r="BR24" s="367" t="s">
        <v>1913</v>
      </c>
      <c r="BS24" s="534" t="s">
        <v>1920</v>
      </c>
      <c r="BT24" s="535"/>
      <c r="BU24" s="536"/>
    </row>
    <row r="25" spans="2:73" s="68" customFormat="1" ht="12" customHeight="1">
      <c r="B25" s="365">
        <f t="shared" si="2"/>
        <v>7</v>
      </c>
      <c r="C25" s="366" t="s">
        <v>1876</v>
      </c>
      <c r="D25" s="533" t="s">
        <v>1962</v>
      </c>
      <c r="E25" s="533"/>
      <c r="F25" s="533" t="s">
        <v>1849</v>
      </c>
      <c r="G25" s="533"/>
      <c r="H25" s="533"/>
      <c r="I25" s="533" t="s">
        <v>2177</v>
      </c>
      <c r="J25" s="533"/>
      <c r="K25" s="533"/>
      <c r="L25" s="533"/>
      <c r="M25" s="534" t="s">
        <v>2119</v>
      </c>
      <c r="N25" s="534"/>
      <c r="O25" s="534"/>
      <c r="P25" s="367" t="s">
        <v>2015</v>
      </c>
      <c r="Q25" s="367" t="s">
        <v>1964</v>
      </c>
      <c r="R25" s="367" t="s">
        <v>1965</v>
      </c>
      <c r="S25" s="367">
        <v>8</v>
      </c>
      <c r="T25" s="368">
        <f t="shared" si="1"/>
        <v>24</v>
      </c>
      <c r="U25" s="369"/>
      <c r="V25" s="369"/>
      <c r="W25" s="369"/>
      <c r="X25" s="369"/>
      <c r="Y25" s="369"/>
      <c r="Z25" s="369"/>
      <c r="AA25" s="369"/>
      <c r="AB25" s="369"/>
      <c r="AC25" s="369"/>
      <c r="AD25" s="369"/>
      <c r="AE25" s="369"/>
      <c r="AF25" s="369"/>
      <c r="AG25" s="369">
        <v>3</v>
      </c>
      <c r="AH25" s="369">
        <v>3</v>
      </c>
      <c r="AI25" s="369">
        <v>3</v>
      </c>
      <c r="AJ25" s="369">
        <v>3</v>
      </c>
      <c r="AK25" s="369">
        <v>3</v>
      </c>
      <c r="AL25" s="369">
        <v>3</v>
      </c>
      <c r="AM25" s="369">
        <v>3</v>
      </c>
      <c r="AN25" s="369">
        <v>3</v>
      </c>
      <c r="AO25" s="369"/>
      <c r="AP25" s="369"/>
      <c r="AQ25" s="369"/>
      <c r="AR25" s="369"/>
      <c r="AS25" s="369"/>
      <c r="AT25" s="369"/>
      <c r="AU25" s="369"/>
      <c r="AV25" s="369"/>
      <c r="AW25" s="369"/>
      <c r="AX25" s="369"/>
      <c r="AY25" s="369"/>
      <c r="AZ25" s="369"/>
      <c r="BA25" s="369"/>
      <c r="BB25" s="369"/>
      <c r="BC25" s="369"/>
      <c r="BD25" s="369"/>
      <c r="BE25" s="369"/>
      <c r="BF25" s="369"/>
      <c r="BG25" s="369"/>
      <c r="BH25" s="369"/>
      <c r="BI25" s="369"/>
      <c r="BJ25" s="369"/>
      <c r="BK25" s="369"/>
      <c r="BL25" s="369"/>
      <c r="BM25" s="369"/>
      <c r="BN25" s="369"/>
      <c r="BO25" s="369"/>
      <c r="BP25" s="369"/>
      <c r="BQ25" s="367" t="s">
        <v>1912</v>
      </c>
      <c r="BR25" s="367" t="s">
        <v>1913</v>
      </c>
      <c r="BS25" s="534" t="s">
        <v>1921</v>
      </c>
      <c r="BT25" s="535"/>
      <c r="BU25" s="536"/>
    </row>
    <row r="26" spans="2:73" s="68" customFormat="1" ht="12" customHeight="1">
      <c r="B26" s="365">
        <f t="shared" si="2"/>
        <v>8</v>
      </c>
      <c r="C26" s="366" t="s">
        <v>1876</v>
      </c>
      <c r="D26" s="533" t="s">
        <v>1962</v>
      </c>
      <c r="E26" s="533"/>
      <c r="F26" s="533" t="s">
        <v>1849</v>
      </c>
      <c r="G26" s="533"/>
      <c r="H26" s="533"/>
      <c r="I26" s="533" t="s">
        <v>2178</v>
      </c>
      <c r="J26" s="533"/>
      <c r="K26" s="533"/>
      <c r="L26" s="533"/>
      <c r="M26" s="534" t="s">
        <v>2120</v>
      </c>
      <c r="N26" s="534"/>
      <c r="O26" s="534"/>
      <c r="P26" s="367" t="s">
        <v>2015</v>
      </c>
      <c r="Q26" s="367" t="s">
        <v>1960</v>
      </c>
      <c r="R26" s="367" t="s">
        <v>1965</v>
      </c>
      <c r="S26" s="367">
        <v>8</v>
      </c>
      <c r="T26" s="368">
        <f t="shared" si="1"/>
        <v>16</v>
      </c>
      <c r="U26" s="369"/>
      <c r="V26" s="369"/>
      <c r="W26" s="369"/>
      <c r="X26" s="369"/>
      <c r="Y26" s="369"/>
      <c r="Z26" s="369"/>
      <c r="AA26" s="369"/>
      <c r="AB26" s="369"/>
      <c r="AC26" s="369"/>
      <c r="AD26" s="369"/>
      <c r="AE26" s="369"/>
      <c r="AF26" s="369"/>
      <c r="AG26" s="369"/>
      <c r="AH26" s="369"/>
      <c r="AI26" s="369"/>
      <c r="AJ26" s="369"/>
      <c r="AK26" s="369"/>
      <c r="AL26" s="369"/>
      <c r="AM26" s="369"/>
      <c r="AN26" s="369"/>
      <c r="AO26" s="369">
        <v>2</v>
      </c>
      <c r="AP26" s="369">
        <v>2</v>
      </c>
      <c r="AQ26" s="369">
        <v>2</v>
      </c>
      <c r="AR26" s="369">
        <v>2</v>
      </c>
      <c r="AS26" s="369">
        <v>2</v>
      </c>
      <c r="AT26" s="369">
        <v>2</v>
      </c>
      <c r="AU26" s="369">
        <v>2</v>
      </c>
      <c r="AV26" s="369">
        <v>2</v>
      </c>
      <c r="AW26" s="369"/>
      <c r="AX26" s="369"/>
      <c r="AY26" s="369"/>
      <c r="AZ26" s="369"/>
      <c r="BA26" s="369"/>
      <c r="BB26" s="369"/>
      <c r="BC26" s="369"/>
      <c r="BD26" s="369"/>
      <c r="BE26" s="369"/>
      <c r="BF26" s="369"/>
      <c r="BG26" s="369"/>
      <c r="BH26" s="369"/>
      <c r="BI26" s="369"/>
      <c r="BJ26" s="369"/>
      <c r="BK26" s="369"/>
      <c r="BL26" s="369"/>
      <c r="BM26" s="369"/>
      <c r="BN26" s="369"/>
      <c r="BO26" s="369"/>
      <c r="BP26" s="369"/>
      <c r="BQ26" s="367" t="s">
        <v>1912</v>
      </c>
      <c r="BR26" s="367" t="s">
        <v>1913</v>
      </c>
      <c r="BS26" s="534" t="s">
        <v>1922</v>
      </c>
      <c r="BT26" s="535"/>
      <c r="BU26" s="536"/>
    </row>
    <row r="27" spans="2:73" s="68" customFormat="1" ht="12" customHeight="1">
      <c r="B27" s="365">
        <f t="shared" si="2"/>
        <v>9</v>
      </c>
      <c r="C27" s="366" t="s">
        <v>1876</v>
      </c>
      <c r="D27" s="533" t="s">
        <v>1962</v>
      </c>
      <c r="E27" s="533"/>
      <c r="F27" s="533" t="s">
        <v>1851</v>
      </c>
      <c r="G27" s="533"/>
      <c r="H27" s="533"/>
      <c r="I27" s="533" t="s">
        <v>2179</v>
      </c>
      <c r="J27" s="533"/>
      <c r="K27" s="533"/>
      <c r="L27" s="533"/>
      <c r="M27" s="534" t="s">
        <v>2121</v>
      </c>
      <c r="N27" s="534"/>
      <c r="O27" s="534"/>
      <c r="P27" s="367" t="s">
        <v>2015</v>
      </c>
      <c r="Q27" s="367" t="s">
        <v>1964</v>
      </c>
      <c r="R27" s="367" t="s">
        <v>1965</v>
      </c>
      <c r="S27" s="367">
        <v>8</v>
      </c>
      <c r="T27" s="368">
        <f t="shared" si="1"/>
        <v>24</v>
      </c>
      <c r="U27" s="369"/>
      <c r="V27" s="369"/>
      <c r="W27" s="369"/>
      <c r="X27" s="369"/>
      <c r="Y27" s="369"/>
      <c r="Z27" s="369"/>
      <c r="AA27" s="369"/>
      <c r="AB27" s="369"/>
      <c r="AC27" s="369"/>
      <c r="AD27" s="369"/>
      <c r="AE27" s="369"/>
      <c r="AF27" s="369"/>
      <c r="AG27" s="369"/>
      <c r="AH27" s="369"/>
      <c r="AI27" s="369"/>
      <c r="AJ27" s="369"/>
      <c r="AK27" s="369"/>
      <c r="AL27" s="369"/>
      <c r="AM27" s="369"/>
      <c r="AN27" s="369"/>
      <c r="AO27" s="369">
        <v>3</v>
      </c>
      <c r="AP27" s="369">
        <v>3</v>
      </c>
      <c r="AQ27" s="369">
        <v>3</v>
      </c>
      <c r="AR27" s="369">
        <v>3</v>
      </c>
      <c r="AS27" s="369">
        <v>3</v>
      </c>
      <c r="AT27" s="369">
        <v>3</v>
      </c>
      <c r="AU27" s="369">
        <v>3</v>
      </c>
      <c r="AV27" s="369">
        <v>3</v>
      </c>
      <c r="AW27" s="369"/>
      <c r="AX27" s="369"/>
      <c r="AY27" s="369"/>
      <c r="AZ27" s="369"/>
      <c r="BA27" s="369"/>
      <c r="BB27" s="369"/>
      <c r="BC27" s="369"/>
      <c r="BD27" s="369"/>
      <c r="BE27" s="369"/>
      <c r="BF27" s="369"/>
      <c r="BG27" s="369"/>
      <c r="BH27" s="369"/>
      <c r="BI27" s="369"/>
      <c r="BJ27" s="369"/>
      <c r="BK27" s="369"/>
      <c r="BL27" s="369"/>
      <c r="BM27" s="369"/>
      <c r="BN27" s="369"/>
      <c r="BO27" s="369"/>
      <c r="BP27" s="369"/>
      <c r="BQ27" s="367" t="s">
        <v>1912</v>
      </c>
      <c r="BR27" s="367" t="s">
        <v>1913</v>
      </c>
      <c r="BS27" s="534" t="s">
        <v>1923</v>
      </c>
      <c r="BT27" s="535"/>
      <c r="BU27" s="536"/>
    </row>
    <row r="28" spans="2:73" s="68" customFormat="1" ht="12" customHeight="1">
      <c r="B28" s="365">
        <f t="shared" si="2"/>
        <v>10</v>
      </c>
      <c r="C28" s="366" t="s">
        <v>1876</v>
      </c>
      <c r="D28" s="533" t="s">
        <v>1962</v>
      </c>
      <c r="E28" s="533"/>
      <c r="F28" s="533" t="s">
        <v>1851</v>
      </c>
      <c r="G28" s="533"/>
      <c r="H28" s="533"/>
      <c r="I28" s="533" t="s">
        <v>2180</v>
      </c>
      <c r="J28" s="533"/>
      <c r="K28" s="533"/>
      <c r="L28" s="533"/>
      <c r="M28" s="534" t="s">
        <v>2122</v>
      </c>
      <c r="N28" s="534"/>
      <c r="O28" s="534"/>
      <c r="P28" s="367" t="s">
        <v>2015</v>
      </c>
      <c r="Q28" s="367" t="s">
        <v>1964</v>
      </c>
      <c r="R28" s="367" t="s">
        <v>1965</v>
      </c>
      <c r="S28" s="367">
        <v>8</v>
      </c>
      <c r="T28" s="368">
        <f t="shared" si="1"/>
        <v>32</v>
      </c>
      <c r="U28" s="369"/>
      <c r="V28" s="369"/>
      <c r="W28" s="369"/>
      <c r="X28" s="369"/>
      <c r="Y28" s="369"/>
      <c r="Z28" s="369"/>
      <c r="AA28" s="369"/>
      <c r="AB28" s="369"/>
      <c r="AC28" s="369"/>
      <c r="AD28" s="369"/>
      <c r="AE28" s="369"/>
      <c r="AF28" s="369"/>
      <c r="AG28" s="369"/>
      <c r="AH28" s="369"/>
      <c r="AI28" s="369"/>
      <c r="AJ28" s="369"/>
      <c r="AK28" s="369"/>
      <c r="AL28" s="369"/>
      <c r="AM28" s="369"/>
      <c r="AN28" s="369"/>
      <c r="AO28" s="369"/>
      <c r="AP28" s="369"/>
      <c r="AQ28" s="369"/>
      <c r="AR28" s="369"/>
      <c r="AS28" s="369">
        <v>4</v>
      </c>
      <c r="AT28" s="369">
        <v>4</v>
      </c>
      <c r="AU28" s="369">
        <v>4</v>
      </c>
      <c r="AV28" s="369">
        <v>4</v>
      </c>
      <c r="AW28" s="369">
        <v>4</v>
      </c>
      <c r="AX28" s="369">
        <v>4</v>
      </c>
      <c r="AY28" s="369">
        <v>4</v>
      </c>
      <c r="AZ28" s="369">
        <v>4</v>
      </c>
      <c r="BA28" s="369"/>
      <c r="BB28" s="369"/>
      <c r="BC28" s="369"/>
      <c r="BD28" s="369"/>
      <c r="BE28" s="369"/>
      <c r="BF28" s="369"/>
      <c r="BG28" s="369"/>
      <c r="BH28" s="369"/>
      <c r="BI28" s="369"/>
      <c r="BJ28" s="369"/>
      <c r="BK28" s="369"/>
      <c r="BL28" s="369"/>
      <c r="BM28" s="369"/>
      <c r="BN28" s="369"/>
      <c r="BO28" s="369"/>
      <c r="BP28" s="369"/>
      <c r="BQ28" s="367" t="s">
        <v>1912</v>
      </c>
      <c r="BR28" s="367" t="s">
        <v>1913</v>
      </c>
      <c r="BS28" s="534" t="s">
        <v>1924</v>
      </c>
      <c r="BT28" s="535"/>
      <c r="BU28" s="536"/>
    </row>
    <row r="29" spans="2:73" s="68" customFormat="1" ht="12" customHeight="1">
      <c r="B29" s="365">
        <f t="shared" si="2"/>
        <v>11</v>
      </c>
      <c r="C29" s="366" t="s">
        <v>1876</v>
      </c>
      <c r="D29" s="533" t="s">
        <v>1962</v>
      </c>
      <c r="E29" s="533"/>
      <c r="F29" s="533" t="s">
        <v>1854</v>
      </c>
      <c r="G29" s="533"/>
      <c r="H29" s="533"/>
      <c r="I29" s="533" t="s">
        <v>2161</v>
      </c>
      <c r="J29" s="533"/>
      <c r="K29" s="533"/>
      <c r="L29" s="533"/>
      <c r="M29" s="534" t="s">
        <v>2123</v>
      </c>
      <c r="N29" s="534"/>
      <c r="O29" s="534"/>
      <c r="P29" s="367" t="s">
        <v>2042</v>
      </c>
      <c r="Q29" s="367" t="s">
        <v>1964</v>
      </c>
      <c r="R29" s="367" t="s">
        <v>1965</v>
      </c>
      <c r="S29" s="367">
        <v>12</v>
      </c>
      <c r="T29" s="368">
        <f t="shared" si="1"/>
        <v>36</v>
      </c>
      <c r="U29" s="369">
        <v>3</v>
      </c>
      <c r="V29" s="369">
        <v>3</v>
      </c>
      <c r="W29" s="369">
        <v>3</v>
      </c>
      <c r="X29" s="369">
        <v>3</v>
      </c>
      <c r="Y29" s="369">
        <v>3</v>
      </c>
      <c r="Z29" s="369">
        <v>3</v>
      </c>
      <c r="AA29" s="369">
        <v>3</v>
      </c>
      <c r="AB29" s="369">
        <v>3</v>
      </c>
      <c r="AC29" s="369">
        <v>3</v>
      </c>
      <c r="AD29" s="369">
        <v>3</v>
      </c>
      <c r="AE29" s="369">
        <v>3</v>
      </c>
      <c r="AF29" s="369">
        <v>3</v>
      </c>
      <c r="AG29" s="369"/>
      <c r="AH29" s="369"/>
      <c r="AI29" s="369"/>
      <c r="AJ29" s="369"/>
      <c r="AK29" s="369"/>
      <c r="AL29" s="369"/>
      <c r="AM29" s="369"/>
      <c r="AN29" s="369"/>
      <c r="AO29" s="369"/>
      <c r="AP29" s="369"/>
      <c r="AQ29" s="369"/>
      <c r="AR29" s="369"/>
      <c r="AS29" s="369"/>
      <c r="AT29" s="369"/>
      <c r="AU29" s="369"/>
      <c r="AV29" s="369"/>
      <c r="AW29" s="369"/>
      <c r="AX29" s="369"/>
      <c r="AY29" s="369"/>
      <c r="AZ29" s="369"/>
      <c r="BA29" s="369"/>
      <c r="BB29" s="369"/>
      <c r="BC29" s="369"/>
      <c r="BD29" s="369"/>
      <c r="BE29" s="369"/>
      <c r="BF29" s="369"/>
      <c r="BG29" s="369"/>
      <c r="BH29" s="369"/>
      <c r="BI29" s="369"/>
      <c r="BJ29" s="369"/>
      <c r="BK29" s="369"/>
      <c r="BL29" s="369"/>
      <c r="BM29" s="369"/>
      <c r="BN29" s="369"/>
      <c r="BO29" s="369"/>
      <c r="BP29" s="369"/>
      <c r="BQ29" s="367" t="s">
        <v>1912</v>
      </c>
      <c r="BR29" s="367" t="s">
        <v>1913</v>
      </c>
      <c r="BS29" s="534" t="s">
        <v>1925</v>
      </c>
      <c r="BT29" s="535"/>
      <c r="BU29" s="536"/>
    </row>
    <row r="30" spans="2:73" s="68" customFormat="1" ht="12" customHeight="1">
      <c r="B30" s="365">
        <f t="shared" si="2"/>
        <v>12</v>
      </c>
      <c r="C30" s="366" t="s">
        <v>1876</v>
      </c>
      <c r="D30" s="533" t="s">
        <v>1962</v>
      </c>
      <c r="E30" s="533"/>
      <c r="F30" s="533" t="s">
        <v>1854</v>
      </c>
      <c r="G30" s="533"/>
      <c r="H30" s="533"/>
      <c r="I30" s="533" t="s">
        <v>2162</v>
      </c>
      <c r="J30" s="533"/>
      <c r="K30" s="533"/>
      <c r="L30" s="533"/>
      <c r="M30" s="534" t="s">
        <v>2124</v>
      </c>
      <c r="N30" s="534"/>
      <c r="O30" s="534"/>
      <c r="P30" s="367" t="s">
        <v>2042</v>
      </c>
      <c r="Q30" s="367" t="s">
        <v>1964</v>
      </c>
      <c r="R30" s="367" t="s">
        <v>1965</v>
      </c>
      <c r="S30" s="367">
        <v>12</v>
      </c>
      <c r="T30" s="368">
        <f t="shared" si="1"/>
        <v>24</v>
      </c>
      <c r="U30" s="369">
        <v>2</v>
      </c>
      <c r="V30" s="369">
        <v>2</v>
      </c>
      <c r="W30" s="369">
        <v>2</v>
      </c>
      <c r="X30" s="369">
        <v>2</v>
      </c>
      <c r="Y30" s="369">
        <v>2</v>
      </c>
      <c r="Z30" s="369">
        <v>2</v>
      </c>
      <c r="AA30" s="369">
        <v>2</v>
      </c>
      <c r="AB30" s="369">
        <v>2</v>
      </c>
      <c r="AC30" s="369">
        <v>2</v>
      </c>
      <c r="AD30" s="369">
        <v>2</v>
      </c>
      <c r="AE30" s="369">
        <v>2</v>
      </c>
      <c r="AF30" s="369">
        <v>2</v>
      </c>
      <c r="AG30" s="369"/>
      <c r="AH30" s="369"/>
      <c r="AI30" s="369"/>
      <c r="AJ30" s="369"/>
      <c r="AK30" s="369"/>
      <c r="AL30" s="369"/>
      <c r="AM30" s="369"/>
      <c r="AN30" s="369"/>
      <c r="AO30" s="369"/>
      <c r="AP30" s="369"/>
      <c r="AQ30" s="369"/>
      <c r="AR30" s="369"/>
      <c r="AS30" s="369"/>
      <c r="AT30" s="369"/>
      <c r="AU30" s="369"/>
      <c r="AV30" s="369"/>
      <c r="AW30" s="369"/>
      <c r="AX30" s="369"/>
      <c r="AY30" s="369"/>
      <c r="AZ30" s="369"/>
      <c r="BA30" s="369"/>
      <c r="BB30" s="369"/>
      <c r="BC30" s="369"/>
      <c r="BD30" s="369"/>
      <c r="BE30" s="369"/>
      <c r="BF30" s="369"/>
      <c r="BG30" s="369"/>
      <c r="BH30" s="369"/>
      <c r="BI30" s="369"/>
      <c r="BJ30" s="369"/>
      <c r="BK30" s="369"/>
      <c r="BL30" s="369"/>
      <c r="BM30" s="369"/>
      <c r="BN30" s="369"/>
      <c r="BO30" s="369"/>
      <c r="BP30" s="369"/>
      <c r="BQ30" s="367" t="s">
        <v>1912</v>
      </c>
      <c r="BR30" s="367" t="s">
        <v>1913</v>
      </c>
      <c r="BS30" s="534" t="s">
        <v>1926</v>
      </c>
      <c r="BT30" s="535"/>
      <c r="BU30" s="536"/>
    </row>
    <row r="31" spans="2:73" s="68" customFormat="1" ht="12" customHeight="1">
      <c r="B31" s="365">
        <f t="shared" si="2"/>
        <v>13</v>
      </c>
      <c r="C31" s="366" t="s">
        <v>1876</v>
      </c>
      <c r="D31" s="533" t="s">
        <v>1962</v>
      </c>
      <c r="E31" s="533"/>
      <c r="F31" s="533" t="s">
        <v>1854</v>
      </c>
      <c r="G31" s="533"/>
      <c r="H31" s="533"/>
      <c r="I31" s="533" t="s">
        <v>2163</v>
      </c>
      <c r="J31" s="533"/>
      <c r="K31" s="533"/>
      <c r="L31" s="533"/>
      <c r="M31" s="534" t="s">
        <v>2125</v>
      </c>
      <c r="N31" s="534"/>
      <c r="O31" s="534"/>
      <c r="P31" s="367" t="s">
        <v>2042</v>
      </c>
      <c r="Q31" s="367" t="s">
        <v>1964</v>
      </c>
      <c r="R31" s="367" t="s">
        <v>1965</v>
      </c>
      <c r="S31" s="367">
        <v>12</v>
      </c>
      <c r="T31" s="368">
        <f t="shared" si="1"/>
        <v>24</v>
      </c>
      <c r="U31" s="369"/>
      <c r="V31" s="369"/>
      <c r="W31" s="369"/>
      <c r="X31" s="369"/>
      <c r="Y31" s="369"/>
      <c r="Z31" s="369"/>
      <c r="AA31" s="369"/>
      <c r="AB31" s="369"/>
      <c r="AC31" s="369">
        <v>2</v>
      </c>
      <c r="AD31" s="369">
        <v>2</v>
      </c>
      <c r="AE31" s="369">
        <v>2</v>
      </c>
      <c r="AF31" s="369">
        <v>2</v>
      </c>
      <c r="AG31" s="369">
        <v>2</v>
      </c>
      <c r="AH31" s="369">
        <v>2</v>
      </c>
      <c r="AI31" s="369">
        <v>2</v>
      </c>
      <c r="AJ31" s="369">
        <v>2</v>
      </c>
      <c r="AK31" s="369">
        <v>2</v>
      </c>
      <c r="AL31" s="369">
        <v>2</v>
      </c>
      <c r="AM31" s="369">
        <v>2</v>
      </c>
      <c r="AN31" s="369">
        <v>2</v>
      </c>
      <c r="AO31" s="369"/>
      <c r="AP31" s="369"/>
      <c r="AQ31" s="369"/>
      <c r="AR31" s="369"/>
      <c r="AS31" s="369"/>
      <c r="AT31" s="369"/>
      <c r="AU31" s="369"/>
      <c r="AV31" s="369"/>
      <c r="AW31" s="369"/>
      <c r="AX31" s="369"/>
      <c r="AY31" s="369"/>
      <c r="AZ31" s="369"/>
      <c r="BA31" s="369"/>
      <c r="BB31" s="369"/>
      <c r="BC31" s="369"/>
      <c r="BD31" s="369"/>
      <c r="BE31" s="369"/>
      <c r="BF31" s="369"/>
      <c r="BG31" s="369"/>
      <c r="BH31" s="369"/>
      <c r="BI31" s="369"/>
      <c r="BJ31" s="369"/>
      <c r="BK31" s="369"/>
      <c r="BL31" s="369"/>
      <c r="BM31" s="369"/>
      <c r="BN31" s="369"/>
      <c r="BO31" s="369"/>
      <c r="BP31" s="369"/>
      <c r="BQ31" s="367" t="s">
        <v>1912</v>
      </c>
      <c r="BR31" s="367" t="s">
        <v>1913</v>
      </c>
      <c r="BS31" s="534" t="s">
        <v>1927</v>
      </c>
      <c r="BT31" s="535"/>
      <c r="BU31" s="536"/>
    </row>
    <row r="32" spans="2:73" s="68" customFormat="1" ht="12" customHeight="1">
      <c r="B32" s="365">
        <f t="shared" si="2"/>
        <v>14</v>
      </c>
      <c r="C32" s="366" t="s">
        <v>1876</v>
      </c>
      <c r="D32" s="533" t="s">
        <v>1962</v>
      </c>
      <c r="E32" s="533"/>
      <c r="F32" s="533" t="s">
        <v>1854</v>
      </c>
      <c r="G32" s="533"/>
      <c r="H32" s="533"/>
      <c r="I32" s="533" t="s">
        <v>2164</v>
      </c>
      <c r="J32" s="533"/>
      <c r="K32" s="533"/>
      <c r="L32" s="533"/>
      <c r="M32" s="534" t="s">
        <v>2126</v>
      </c>
      <c r="N32" s="534"/>
      <c r="O32" s="534"/>
      <c r="P32" s="367" t="s">
        <v>2042</v>
      </c>
      <c r="Q32" s="367" t="s">
        <v>1960</v>
      </c>
      <c r="R32" s="367" t="s">
        <v>1965</v>
      </c>
      <c r="S32" s="367">
        <v>12</v>
      </c>
      <c r="T32" s="368">
        <f t="shared" si="1"/>
        <v>24</v>
      </c>
      <c r="U32" s="369"/>
      <c r="V32" s="369"/>
      <c r="W32" s="369"/>
      <c r="X32" s="369"/>
      <c r="Y32" s="369"/>
      <c r="Z32" s="369"/>
      <c r="AA32" s="369"/>
      <c r="AB32" s="369"/>
      <c r="AC32" s="369">
        <v>2</v>
      </c>
      <c r="AD32" s="369">
        <v>2</v>
      </c>
      <c r="AE32" s="369">
        <v>2</v>
      </c>
      <c r="AF32" s="369">
        <v>2</v>
      </c>
      <c r="AG32" s="369">
        <v>2</v>
      </c>
      <c r="AH32" s="369">
        <v>2</v>
      </c>
      <c r="AI32" s="369">
        <v>2</v>
      </c>
      <c r="AJ32" s="369">
        <v>2</v>
      </c>
      <c r="AK32" s="369">
        <v>2</v>
      </c>
      <c r="AL32" s="369">
        <v>2</v>
      </c>
      <c r="AM32" s="369">
        <v>2</v>
      </c>
      <c r="AN32" s="369">
        <v>2</v>
      </c>
      <c r="AO32" s="369"/>
      <c r="AP32" s="369"/>
      <c r="AQ32" s="369"/>
      <c r="AR32" s="369"/>
      <c r="AS32" s="369"/>
      <c r="AT32" s="369"/>
      <c r="AU32" s="369"/>
      <c r="AV32" s="369"/>
      <c r="AW32" s="369"/>
      <c r="AX32" s="369"/>
      <c r="AY32" s="369"/>
      <c r="AZ32" s="369"/>
      <c r="BA32" s="369"/>
      <c r="BB32" s="369"/>
      <c r="BC32" s="369"/>
      <c r="BD32" s="369"/>
      <c r="BE32" s="369"/>
      <c r="BF32" s="369"/>
      <c r="BG32" s="369"/>
      <c r="BH32" s="369"/>
      <c r="BI32" s="369"/>
      <c r="BJ32" s="369"/>
      <c r="BK32" s="369"/>
      <c r="BL32" s="369"/>
      <c r="BM32" s="369"/>
      <c r="BN32" s="369"/>
      <c r="BO32" s="369"/>
      <c r="BP32" s="369"/>
      <c r="BQ32" s="367" t="s">
        <v>1912</v>
      </c>
      <c r="BR32" s="367" t="s">
        <v>1913</v>
      </c>
      <c r="BS32" s="534" t="s">
        <v>1928</v>
      </c>
      <c r="BT32" s="535"/>
      <c r="BU32" s="536"/>
    </row>
    <row r="33" spans="2:73" s="68" customFormat="1" ht="12" customHeight="1">
      <c r="B33" s="365">
        <f t="shared" si="2"/>
        <v>15</v>
      </c>
      <c r="C33" s="366" t="s">
        <v>1876</v>
      </c>
      <c r="D33" s="533" t="s">
        <v>1962</v>
      </c>
      <c r="E33" s="533"/>
      <c r="F33" s="533" t="s">
        <v>1854</v>
      </c>
      <c r="G33" s="533"/>
      <c r="H33" s="533"/>
      <c r="I33" s="533" t="s">
        <v>2165</v>
      </c>
      <c r="J33" s="533"/>
      <c r="K33" s="533"/>
      <c r="L33" s="533"/>
      <c r="M33" s="534" t="s">
        <v>2127</v>
      </c>
      <c r="N33" s="534"/>
      <c r="O33" s="534"/>
      <c r="P33" s="367" t="s">
        <v>2042</v>
      </c>
      <c r="Q33" s="367" t="s">
        <v>1964</v>
      </c>
      <c r="R33" s="367" t="s">
        <v>1965</v>
      </c>
      <c r="S33" s="367">
        <v>12</v>
      </c>
      <c r="T33" s="368">
        <f t="shared" si="1"/>
        <v>24</v>
      </c>
      <c r="U33" s="369"/>
      <c r="V33" s="369"/>
      <c r="W33" s="369"/>
      <c r="X33" s="369"/>
      <c r="Y33" s="369"/>
      <c r="Z33" s="369"/>
      <c r="AA33" s="369"/>
      <c r="AB33" s="369"/>
      <c r="AC33" s="369"/>
      <c r="AD33" s="369"/>
      <c r="AE33" s="369"/>
      <c r="AF33" s="369"/>
      <c r="AG33" s="369">
        <v>2</v>
      </c>
      <c r="AH33" s="369">
        <v>2</v>
      </c>
      <c r="AI33" s="369">
        <v>2</v>
      </c>
      <c r="AJ33" s="369">
        <v>2</v>
      </c>
      <c r="AK33" s="369">
        <v>2</v>
      </c>
      <c r="AL33" s="369">
        <v>2</v>
      </c>
      <c r="AM33" s="369">
        <v>2</v>
      </c>
      <c r="AN33" s="369">
        <v>2</v>
      </c>
      <c r="AO33" s="369">
        <v>2</v>
      </c>
      <c r="AP33" s="369">
        <v>2</v>
      </c>
      <c r="AQ33" s="369">
        <v>2</v>
      </c>
      <c r="AR33" s="369">
        <v>2</v>
      </c>
      <c r="AS33" s="369"/>
      <c r="AT33" s="369"/>
      <c r="AU33" s="369"/>
      <c r="AV33" s="369"/>
      <c r="AW33" s="369"/>
      <c r="AX33" s="369"/>
      <c r="AY33" s="369"/>
      <c r="AZ33" s="369"/>
      <c r="BA33" s="369"/>
      <c r="BB33" s="369"/>
      <c r="BC33" s="369"/>
      <c r="BD33" s="369"/>
      <c r="BE33" s="369"/>
      <c r="BF33" s="369"/>
      <c r="BG33" s="369"/>
      <c r="BH33" s="369"/>
      <c r="BI33" s="369"/>
      <c r="BJ33" s="369"/>
      <c r="BK33" s="369"/>
      <c r="BL33" s="369"/>
      <c r="BM33" s="369"/>
      <c r="BN33" s="369"/>
      <c r="BO33" s="369"/>
      <c r="BP33" s="369"/>
      <c r="BQ33" s="367" t="s">
        <v>1912</v>
      </c>
      <c r="BR33" s="367" t="s">
        <v>1913</v>
      </c>
      <c r="BS33" s="534" t="s">
        <v>1929</v>
      </c>
      <c r="BT33" s="535"/>
      <c r="BU33" s="536"/>
    </row>
    <row r="34" spans="2:73" s="68" customFormat="1" ht="12" customHeight="1">
      <c r="B34" s="365">
        <f t="shared" si="2"/>
        <v>16</v>
      </c>
      <c r="C34" s="366" t="s">
        <v>1876</v>
      </c>
      <c r="D34" s="533" t="s">
        <v>1962</v>
      </c>
      <c r="E34" s="533"/>
      <c r="F34" s="533" t="s">
        <v>1854</v>
      </c>
      <c r="G34" s="533"/>
      <c r="H34" s="533"/>
      <c r="I34" s="533" t="s">
        <v>2166</v>
      </c>
      <c r="J34" s="533"/>
      <c r="K34" s="533"/>
      <c r="L34" s="533"/>
      <c r="M34" s="534" t="s">
        <v>2128</v>
      </c>
      <c r="N34" s="534"/>
      <c r="O34" s="534"/>
      <c r="P34" s="367" t="s">
        <v>2042</v>
      </c>
      <c r="Q34" s="367" t="s">
        <v>1960</v>
      </c>
      <c r="R34" s="367" t="s">
        <v>1965</v>
      </c>
      <c r="S34" s="367">
        <v>8</v>
      </c>
      <c r="T34" s="368">
        <f t="shared" si="1"/>
        <v>16</v>
      </c>
      <c r="U34" s="369"/>
      <c r="V34" s="369"/>
      <c r="W34" s="369"/>
      <c r="X34" s="369"/>
      <c r="Y34" s="369"/>
      <c r="Z34" s="369"/>
      <c r="AA34" s="369"/>
      <c r="AB34" s="369"/>
      <c r="AC34" s="369"/>
      <c r="AD34" s="369"/>
      <c r="AE34" s="369"/>
      <c r="AF34" s="369"/>
      <c r="AG34" s="369"/>
      <c r="AH34" s="369"/>
      <c r="AI34" s="369"/>
      <c r="AJ34" s="369"/>
      <c r="AK34" s="369">
        <v>2</v>
      </c>
      <c r="AL34" s="369">
        <v>2</v>
      </c>
      <c r="AM34" s="369">
        <v>2</v>
      </c>
      <c r="AN34" s="369">
        <v>2</v>
      </c>
      <c r="AO34" s="369">
        <v>2</v>
      </c>
      <c r="AP34" s="369">
        <v>2</v>
      </c>
      <c r="AQ34" s="369">
        <v>2</v>
      </c>
      <c r="AR34" s="369">
        <v>2</v>
      </c>
      <c r="AS34" s="369"/>
      <c r="AT34" s="369"/>
      <c r="AU34" s="369"/>
      <c r="AV34" s="369"/>
      <c r="AW34" s="369"/>
      <c r="AX34" s="369"/>
      <c r="AY34" s="369"/>
      <c r="AZ34" s="369"/>
      <c r="BA34" s="369"/>
      <c r="BB34" s="369"/>
      <c r="BC34" s="369"/>
      <c r="BD34" s="369"/>
      <c r="BE34" s="369"/>
      <c r="BF34" s="369"/>
      <c r="BG34" s="369"/>
      <c r="BH34" s="369"/>
      <c r="BI34" s="369"/>
      <c r="BJ34" s="369"/>
      <c r="BK34" s="369"/>
      <c r="BL34" s="369"/>
      <c r="BM34" s="369"/>
      <c r="BN34" s="369"/>
      <c r="BO34" s="369"/>
      <c r="BP34" s="369"/>
      <c r="BQ34" s="367" t="s">
        <v>1912</v>
      </c>
      <c r="BR34" s="367" t="s">
        <v>1913</v>
      </c>
      <c r="BS34" s="534" t="s">
        <v>1930</v>
      </c>
      <c r="BT34" s="535"/>
      <c r="BU34" s="536"/>
    </row>
    <row r="35" spans="2:73" s="68" customFormat="1" ht="12" customHeight="1">
      <c r="B35" s="365">
        <f t="shared" si="2"/>
        <v>17</v>
      </c>
      <c r="C35" s="366" t="s">
        <v>1876</v>
      </c>
      <c r="D35" s="533" t="s">
        <v>1962</v>
      </c>
      <c r="E35" s="533"/>
      <c r="F35" s="533" t="s">
        <v>1854</v>
      </c>
      <c r="G35" s="533"/>
      <c r="H35" s="533"/>
      <c r="I35" s="533" t="s">
        <v>2167</v>
      </c>
      <c r="J35" s="533"/>
      <c r="K35" s="533"/>
      <c r="L35" s="533"/>
      <c r="M35" s="534" t="s">
        <v>2129</v>
      </c>
      <c r="N35" s="534"/>
      <c r="O35" s="534"/>
      <c r="P35" s="367" t="s">
        <v>2042</v>
      </c>
      <c r="Q35" s="367" t="s">
        <v>1964</v>
      </c>
      <c r="R35" s="367" t="s">
        <v>1965</v>
      </c>
      <c r="S35" s="367">
        <v>8</v>
      </c>
      <c r="T35" s="368">
        <f t="shared" si="1"/>
        <v>24</v>
      </c>
      <c r="U35" s="369"/>
      <c r="V35" s="369"/>
      <c r="W35" s="369"/>
      <c r="X35" s="369"/>
      <c r="Y35" s="369"/>
      <c r="Z35" s="369"/>
      <c r="AA35" s="369"/>
      <c r="AB35" s="369"/>
      <c r="AC35" s="369"/>
      <c r="AD35" s="369"/>
      <c r="AE35" s="369"/>
      <c r="AF35" s="369"/>
      <c r="AG35" s="369"/>
      <c r="AH35" s="369"/>
      <c r="AI35" s="369"/>
      <c r="AJ35" s="369"/>
      <c r="AK35" s="369">
        <v>3</v>
      </c>
      <c r="AL35" s="369">
        <v>3</v>
      </c>
      <c r="AM35" s="369">
        <v>3</v>
      </c>
      <c r="AN35" s="369">
        <v>3</v>
      </c>
      <c r="AO35" s="369">
        <v>3</v>
      </c>
      <c r="AP35" s="369">
        <v>3</v>
      </c>
      <c r="AQ35" s="369">
        <v>3</v>
      </c>
      <c r="AR35" s="369">
        <v>3</v>
      </c>
      <c r="AS35" s="369"/>
      <c r="AT35" s="369"/>
      <c r="AU35" s="369"/>
      <c r="AV35" s="369"/>
      <c r="AW35" s="369"/>
      <c r="AX35" s="369"/>
      <c r="AY35" s="369"/>
      <c r="AZ35" s="369"/>
      <c r="BA35" s="369"/>
      <c r="BB35" s="369"/>
      <c r="BC35" s="369"/>
      <c r="BD35" s="369"/>
      <c r="BE35" s="369"/>
      <c r="BF35" s="369"/>
      <c r="BG35" s="369"/>
      <c r="BH35" s="369"/>
      <c r="BI35" s="369"/>
      <c r="BJ35" s="369"/>
      <c r="BK35" s="369"/>
      <c r="BL35" s="369"/>
      <c r="BM35" s="369"/>
      <c r="BN35" s="369"/>
      <c r="BO35" s="369"/>
      <c r="BP35" s="369"/>
      <c r="BQ35" s="367" t="s">
        <v>98</v>
      </c>
      <c r="BR35" s="367" t="s">
        <v>1362</v>
      </c>
      <c r="BS35" s="534" t="s">
        <v>1961</v>
      </c>
      <c r="BT35" s="535"/>
      <c r="BU35" s="536"/>
    </row>
    <row r="36" spans="2:73" s="68" customFormat="1" ht="12" customHeight="1">
      <c r="B36" s="365">
        <f t="shared" si="2"/>
        <v>18</v>
      </c>
      <c r="C36" s="366" t="s">
        <v>1876</v>
      </c>
      <c r="D36" s="533" t="s">
        <v>1962</v>
      </c>
      <c r="E36" s="533"/>
      <c r="F36" s="533" t="s">
        <v>1854</v>
      </c>
      <c r="G36" s="533"/>
      <c r="H36" s="533"/>
      <c r="I36" s="533" t="s">
        <v>2168</v>
      </c>
      <c r="J36" s="533"/>
      <c r="K36" s="533"/>
      <c r="L36" s="533"/>
      <c r="M36" s="534" t="s">
        <v>2130</v>
      </c>
      <c r="N36" s="534"/>
      <c r="O36" s="534"/>
      <c r="P36" s="367" t="s">
        <v>2042</v>
      </c>
      <c r="Q36" s="367" t="s">
        <v>1964</v>
      </c>
      <c r="R36" s="367" t="s">
        <v>1965</v>
      </c>
      <c r="S36" s="367">
        <v>12</v>
      </c>
      <c r="T36" s="368">
        <f t="shared" si="1"/>
        <v>24</v>
      </c>
      <c r="U36" s="369"/>
      <c r="V36" s="369"/>
      <c r="W36" s="369"/>
      <c r="X36" s="369"/>
      <c r="Y36" s="369"/>
      <c r="Z36" s="369"/>
      <c r="AA36" s="369"/>
      <c r="AB36" s="369"/>
      <c r="AC36" s="369"/>
      <c r="AD36" s="369"/>
      <c r="AE36" s="369"/>
      <c r="AF36" s="369"/>
      <c r="AG36" s="369"/>
      <c r="AH36" s="369"/>
      <c r="AI36" s="369"/>
      <c r="AJ36" s="369"/>
      <c r="AK36" s="369"/>
      <c r="AL36" s="369"/>
      <c r="AM36" s="369"/>
      <c r="AN36" s="369"/>
      <c r="AO36" s="369">
        <v>2</v>
      </c>
      <c r="AP36" s="369">
        <v>2</v>
      </c>
      <c r="AQ36" s="369">
        <v>2</v>
      </c>
      <c r="AR36" s="369">
        <v>2</v>
      </c>
      <c r="AS36" s="369"/>
      <c r="AT36" s="369"/>
      <c r="AU36" s="369"/>
      <c r="AV36" s="369"/>
      <c r="AW36" s="369">
        <v>2</v>
      </c>
      <c r="AX36" s="369">
        <v>2</v>
      </c>
      <c r="AY36" s="369">
        <v>2</v>
      </c>
      <c r="AZ36" s="369">
        <v>2</v>
      </c>
      <c r="BA36" s="369">
        <v>2</v>
      </c>
      <c r="BB36" s="369">
        <v>2</v>
      </c>
      <c r="BC36" s="369">
        <v>2</v>
      </c>
      <c r="BD36" s="369">
        <v>2</v>
      </c>
      <c r="BE36" s="369"/>
      <c r="BF36" s="369"/>
      <c r="BG36" s="369"/>
      <c r="BH36" s="369"/>
      <c r="BI36" s="369"/>
      <c r="BJ36" s="369"/>
      <c r="BK36" s="369"/>
      <c r="BL36" s="369"/>
      <c r="BM36" s="369"/>
      <c r="BN36" s="369"/>
      <c r="BO36" s="369"/>
      <c r="BP36" s="369"/>
      <c r="BQ36" s="367" t="s">
        <v>98</v>
      </c>
      <c r="BR36" s="367" t="s">
        <v>1362</v>
      </c>
      <c r="BS36" s="534" t="s">
        <v>1966</v>
      </c>
      <c r="BT36" s="535"/>
      <c r="BU36" s="536"/>
    </row>
    <row r="37" spans="2:73" s="68" customFormat="1" ht="12" customHeight="1">
      <c r="B37" s="365">
        <f t="shared" si="2"/>
        <v>19</v>
      </c>
      <c r="C37" s="366" t="s">
        <v>1876</v>
      </c>
      <c r="D37" s="533" t="s">
        <v>1962</v>
      </c>
      <c r="E37" s="533"/>
      <c r="F37" s="533" t="s">
        <v>1854</v>
      </c>
      <c r="G37" s="533"/>
      <c r="H37" s="533"/>
      <c r="I37" s="533" t="s">
        <v>2169</v>
      </c>
      <c r="J37" s="533"/>
      <c r="K37" s="533"/>
      <c r="L37" s="533"/>
      <c r="M37" s="534" t="s">
        <v>2131</v>
      </c>
      <c r="N37" s="534"/>
      <c r="O37" s="534"/>
      <c r="P37" s="367" t="s">
        <v>2042</v>
      </c>
      <c r="Q37" s="367" t="s">
        <v>1964</v>
      </c>
      <c r="R37" s="367" t="s">
        <v>1965</v>
      </c>
      <c r="S37" s="367">
        <v>16</v>
      </c>
      <c r="T37" s="368">
        <f t="shared" si="1"/>
        <v>48</v>
      </c>
      <c r="U37" s="369"/>
      <c r="V37" s="369"/>
      <c r="W37" s="369"/>
      <c r="X37" s="369"/>
      <c r="Y37" s="369"/>
      <c r="Z37" s="369"/>
      <c r="AA37" s="369"/>
      <c r="AB37" s="369"/>
      <c r="AC37" s="369"/>
      <c r="AD37" s="369"/>
      <c r="AE37" s="369"/>
      <c r="AF37" s="369"/>
      <c r="AG37" s="369"/>
      <c r="AH37" s="369"/>
      <c r="AI37" s="369"/>
      <c r="AJ37" s="369"/>
      <c r="AK37" s="369"/>
      <c r="AL37" s="369"/>
      <c r="AM37" s="369"/>
      <c r="AN37" s="369"/>
      <c r="AO37" s="369"/>
      <c r="AP37" s="369"/>
      <c r="AQ37" s="369"/>
      <c r="AR37" s="369"/>
      <c r="AS37" s="369"/>
      <c r="AT37" s="369"/>
      <c r="AU37" s="369"/>
      <c r="AV37" s="369"/>
      <c r="AW37" s="369">
        <v>3</v>
      </c>
      <c r="AX37" s="369">
        <v>3</v>
      </c>
      <c r="AY37" s="369">
        <v>3</v>
      </c>
      <c r="AZ37" s="369">
        <v>3</v>
      </c>
      <c r="BA37" s="369">
        <v>3</v>
      </c>
      <c r="BB37" s="369">
        <v>3</v>
      </c>
      <c r="BC37" s="369">
        <v>3</v>
      </c>
      <c r="BD37" s="369">
        <v>3</v>
      </c>
      <c r="BE37" s="369">
        <v>3</v>
      </c>
      <c r="BF37" s="369">
        <v>3</v>
      </c>
      <c r="BG37" s="369">
        <v>3</v>
      </c>
      <c r="BH37" s="369">
        <v>3</v>
      </c>
      <c r="BI37" s="369">
        <v>3</v>
      </c>
      <c r="BJ37" s="369">
        <v>3</v>
      </c>
      <c r="BK37" s="369">
        <v>3</v>
      </c>
      <c r="BL37" s="369">
        <v>3</v>
      </c>
      <c r="BM37" s="369"/>
      <c r="BN37" s="369"/>
      <c r="BO37" s="369"/>
      <c r="BP37" s="369"/>
      <c r="BQ37" s="367" t="s">
        <v>98</v>
      </c>
      <c r="BR37" s="367" t="s">
        <v>1362</v>
      </c>
      <c r="BS37" s="534" t="s">
        <v>1968</v>
      </c>
      <c r="BT37" s="535"/>
      <c r="BU37" s="536"/>
    </row>
    <row r="38" spans="2:73" s="68" customFormat="1" ht="12" customHeight="1">
      <c r="B38" s="365">
        <f t="shared" si="2"/>
        <v>20</v>
      </c>
      <c r="C38" s="366" t="s">
        <v>1876</v>
      </c>
      <c r="D38" s="533" t="s">
        <v>1962</v>
      </c>
      <c r="E38" s="533"/>
      <c r="F38" s="533" t="s">
        <v>1854</v>
      </c>
      <c r="G38" s="533"/>
      <c r="H38" s="533"/>
      <c r="I38" s="533" t="s">
        <v>2170</v>
      </c>
      <c r="J38" s="533"/>
      <c r="K38" s="533"/>
      <c r="L38" s="533"/>
      <c r="M38" s="534" t="s">
        <v>2132</v>
      </c>
      <c r="N38" s="534"/>
      <c r="O38" s="534"/>
      <c r="P38" s="367" t="s">
        <v>2042</v>
      </c>
      <c r="Q38" s="367" t="s">
        <v>1960</v>
      </c>
      <c r="R38" s="367" t="s">
        <v>96</v>
      </c>
      <c r="S38" s="367">
        <v>11</v>
      </c>
      <c r="T38" s="368">
        <f t="shared" si="1"/>
        <v>44</v>
      </c>
      <c r="U38" s="369">
        <v>1</v>
      </c>
      <c r="V38" s="369">
        <v>1</v>
      </c>
      <c r="W38" s="369">
        <v>1</v>
      </c>
      <c r="X38" s="369">
        <v>1</v>
      </c>
      <c r="Y38" s="369">
        <v>1</v>
      </c>
      <c r="Z38" s="369">
        <v>1</v>
      </c>
      <c r="AA38" s="369">
        <v>1</v>
      </c>
      <c r="AB38" s="369">
        <v>1</v>
      </c>
      <c r="AC38" s="369">
        <v>1</v>
      </c>
      <c r="AD38" s="369">
        <v>1</v>
      </c>
      <c r="AE38" s="369">
        <v>1</v>
      </c>
      <c r="AF38" s="369">
        <v>1</v>
      </c>
      <c r="AG38" s="369">
        <v>1</v>
      </c>
      <c r="AH38" s="369">
        <v>1</v>
      </c>
      <c r="AI38" s="369">
        <v>1</v>
      </c>
      <c r="AJ38" s="369">
        <v>1</v>
      </c>
      <c r="AK38" s="369">
        <v>1</v>
      </c>
      <c r="AL38" s="369">
        <v>1</v>
      </c>
      <c r="AM38" s="369">
        <v>1</v>
      </c>
      <c r="AN38" s="369">
        <v>1</v>
      </c>
      <c r="AO38" s="369">
        <v>1</v>
      </c>
      <c r="AP38" s="369">
        <v>1</v>
      </c>
      <c r="AQ38" s="369">
        <v>1</v>
      </c>
      <c r="AR38" s="369">
        <v>1</v>
      </c>
      <c r="AS38" s="369"/>
      <c r="AT38" s="369"/>
      <c r="AU38" s="369"/>
      <c r="AV38" s="369"/>
      <c r="AW38" s="369">
        <v>1</v>
      </c>
      <c r="AX38" s="369">
        <v>1</v>
      </c>
      <c r="AY38" s="369">
        <v>1</v>
      </c>
      <c r="AZ38" s="369">
        <v>1</v>
      </c>
      <c r="BA38" s="369">
        <v>1</v>
      </c>
      <c r="BB38" s="369">
        <v>1</v>
      </c>
      <c r="BC38" s="369">
        <v>1</v>
      </c>
      <c r="BD38" s="369">
        <v>1</v>
      </c>
      <c r="BE38" s="369">
        <v>1</v>
      </c>
      <c r="BF38" s="369">
        <v>1</v>
      </c>
      <c r="BG38" s="369">
        <v>1</v>
      </c>
      <c r="BH38" s="369">
        <v>1</v>
      </c>
      <c r="BI38" s="369">
        <v>1</v>
      </c>
      <c r="BJ38" s="369">
        <v>1</v>
      </c>
      <c r="BK38" s="369">
        <v>1</v>
      </c>
      <c r="BL38" s="369">
        <v>1</v>
      </c>
      <c r="BM38" s="369">
        <v>1</v>
      </c>
      <c r="BN38" s="369">
        <v>1</v>
      </c>
      <c r="BO38" s="369">
        <v>1</v>
      </c>
      <c r="BP38" s="369">
        <v>1</v>
      </c>
      <c r="BQ38" s="367" t="s">
        <v>98</v>
      </c>
      <c r="BR38" s="367" t="s">
        <v>1362</v>
      </c>
      <c r="BS38" s="534" t="s">
        <v>1969</v>
      </c>
      <c r="BT38" s="535"/>
      <c r="BU38" s="536"/>
    </row>
    <row r="39" spans="2:73" s="68" customFormat="1" ht="12" customHeight="1">
      <c r="B39" s="365">
        <f t="shared" si="2"/>
        <v>21</v>
      </c>
      <c r="C39" s="366" t="s">
        <v>1876</v>
      </c>
      <c r="D39" s="533" t="s">
        <v>1962</v>
      </c>
      <c r="E39" s="533"/>
      <c r="F39" s="533" t="s">
        <v>1854</v>
      </c>
      <c r="G39" s="533"/>
      <c r="H39" s="533"/>
      <c r="I39" s="533" t="s">
        <v>2153</v>
      </c>
      <c r="J39" s="533"/>
      <c r="K39" s="533"/>
      <c r="L39" s="533"/>
      <c r="M39" s="534" t="s">
        <v>2133</v>
      </c>
      <c r="N39" s="534"/>
      <c r="O39" s="534"/>
      <c r="P39" s="367" t="s">
        <v>1959</v>
      </c>
      <c r="Q39" s="367" t="s">
        <v>1918</v>
      </c>
      <c r="R39" s="367" t="s">
        <v>1965</v>
      </c>
      <c r="S39" s="367">
        <v>8</v>
      </c>
      <c r="T39" s="368">
        <f t="shared" si="1"/>
        <v>16</v>
      </c>
      <c r="U39" s="369">
        <v>2</v>
      </c>
      <c r="V39" s="369">
        <v>2</v>
      </c>
      <c r="W39" s="369">
        <v>2</v>
      </c>
      <c r="X39" s="369">
        <v>2</v>
      </c>
      <c r="Y39" s="369">
        <v>2</v>
      </c>
      <c r="Z39" s="369">
        <v>2</v>
      </c>
      <c r="AA39" s="369">
        <v>2</v>
      </c>
      <c r="AB39" s="369">
        <v>2</v>
      </c>
      <c r="AC39" s="369"/>
      <c r="AD39" s="369"/>
      <c r="AE39" s="369"/>
      <c r="AF39" s="369"/>
      <c r="AG39" s="369"/>
      <c r="AH39" s="369"/>
      <c r="AI39" s="369"/>
      <c r="AJ39" s="369"/>
      <c r="AK39" s="369"/>
      <c r="AL39" s="369"/>
      <c r="AM39" s="369"/>
      <c r="AN39" s="369"/>
      <c r="AO39" s="369"/>
      <c r="AP39" s="369"/>
      <c r="AQ39" s="369"/>
      <c r="AR39" s="369"/>
      <c r="AS39" s="369"/>
      <c r="AT39" s="369"/>
      <c r="AU39" s="369"/>
      <c r="AV39" s="369"/>
      <c r="AW39" s="369"/>
      <c r="AX39" s="369"/>
      <c r="AY39" s="369"/>
      <c r="AZ39" s="369"/>
      <c r="BA39" s="369"/>
      <c r="BB39" s="369"/>
      <c r="BC39" s="369"/>
      <c r="BD39" s="369"/>
      <c r="BE39" s="369"/>
      <c r="BF39" s="369"/>
      <c r="BG39" s="369"/>
      <c r="BH39" s="369"/>
      <c r="BI39" s="369"/>
      <c r="BJ39" s="369"/>
      <c r="BK39" s="369"/>
      <c r="BL39" s="369"/>
      <c r="BM39" s="369"/>
      <c r="BN39" s="369"/>
      <c r="BO39" s="369"/>
      <c r="BP39" s="369"/>
      <c r="BQ39" s="367" t="s">
        <v>98</v>
      </c>
      <c r="BR39" s="367" t="s">
        <v>1362</v>
      </c>
      <c r="BS39" s="534" t="s">
        <v>1970</v>
      </c>
      <c r="BT39" s="535"/>
      <c r="BU39" s="536"/>
    </row>
    <row r="40" spans="2:73" s="68" customFormat="1" ht="12" customHeight="1">
      <c r="B40" s="365">
        <f t="shared" si="2"/>
        <v>22</v>
      </c>
      <c r="C40" s="366" t="s">
        <v>1876</v>
      </c>
      <c r="D40" s="533" t="s">
        <v>1962</v>
      </c>
      <c r="E40" s="533"/>
      <c r="F40" s="533" t="s">
        <v>1854</v>
      </c>
      <c r="G40" s="533"/>
      <c r="H40" s="533"/>
      <c r="I40" s="533" t="s">
        <v>2154</v>
      </c>
      <c r="J40" s="533"/>
      <c r="K40" s="533"/>
      <c r="L40" s="533"/>
      <c r="M40" s="534" t="s">
        <v>2134</v>
      </c>
      <c r="N40" s="534"/>
      <c r="O40" s="534"/>
      <c r="P40" s="367" t="s">
        <v>1959</v>
      </c>
      <c r="Q40" s="367" t="s">
        <v>1960</v>
      </c>
      <c r="R40" s="367" t="s">
        <v>1965</v>
      </c>
      <c r="S40" s="367">
        <v>10</v>
      </c>
      <c r="T40" s="368">
        <f t="shared" si="1"/>
        <v>20</v>
      </c>
      <c r="U40" s="369">
        <v>1</v>
      </c>
      <c r="V40" s="369">
        <v>1</v>
      </c>
      <c r="W40" s="369"/>
      <c r="X40" s="369"/>
      <c r="Y40" s="369">
        <v>1</v>
      </c>
      <c r="Z40" s="369">
        <v>1</v>
      </c>
      <c r="AA40" s="369"/>
      <c r="AB40" s="369"/>
      <c r="AC40" s="369">
        <v>1</v>
      </c>
      <c r="AD40" s="369">
        <v>1</v>
      </c>
      <c r="AE40" s="369"/>
      <c r="AF40" s="369"/>
      <c r="AG40" s="369">
        <v>1</v>
      </c>
      <c r="AH40" s="369">
        <v>1</v>
      </c>
      <c r="AI40" s="369"/>
      <c r="AJ40" s="369"/>
      <c r="AK40" s="369">
        <v>1</v>
      </c>
      <c r="AL40" s="369">
        <v>1</v>
      </c>
      <c r="AM40" s="369"/>
      <c r="AN40" s="369"/>
      <c r="AO40" s="369">
        <v>1</v>
      </c>
      <c r="AP40" s="369">
        <v>1</v>
      </c>
      <c r="AQ40" s="369"/>
      <c r="AR40" s="369"/>
      <c r="AS40" s="369"/>
      <c r="AT40" s="369"/>
      <c r="AU40" s="369"/>
      <c r="AV40" s="369"/>
      <c r="AW40" s="369">
        <v>1</v>
      </c>
      <c r="AX40" s="369">
        <v>1</v>
      </c>
      <c r="AY40" s="369"/>
      <c r="AZ40" s="369"/>
      <c r="BA40" s="369">
        <v>1</v>
      </c>
      <c r="BB40" s="369">
        <v>1</v>
      </c>
      <c r="BC40" s="369"/>
      <c r="BD40" s="369"/>
      <c r="BE40" s="369">
        <v>1</v>
      </c>
      <c r="BF40" s="369">
        <v>1</v>
      </c>
      <c r="BG40" s="369"/>
      <c r="BH40" s="369"/>
      <c r="BI40" s="369">
        <v>1</v>
      </c>
      <c r="BJ40" s="369">
        <v>1</v>
      </c>
      <c r="BK40" s="369"/>
      <c r="BL40" s="369"/>
      <c r="BM40" s="369"/>
      <c r="BN40" s="369"/>
      <c r="BO40" s="369"/>
      <c r="BP40" s="369"/>
      <c r="BQ40" s="367" t="s">
        <v>1912</v>
      </c>
      <c r="BR40" s="367" t="s">
        <v>1362</v>
      </c>
      <c r="BS40" s="534" t="s">
        <v>1971</v>
      </c>
      <c r="BT40" s="535"/>
      <c r="BU40" s="536"/>
    </row>
    <row r="41" spans="2:73" s="69" customFormat="1" ht="12" customHeight="1">
      <c r="B41" s="365">
        <f t="shared" si="2"/>
        <v>23</v>
      </c>
      <c r="C41" s="366" t="s">
        <v>1876</v>
      </c>
      <c r="D41" s="533" t="s">
        <v>1972</v>
      </c>
      <c r="E41" s="533"/>
      <c r="F41" s="533" t="s">
        <v>2181</v>
      </c>
      <c r="G41" s="533"/>
      <c r="H41" s="533"/>
      <c r="I41" s="533" t="s">
        <v>2155</v>
      </c>
      <c r="J41" s="533"/>
      <c r="K41" s="533"/>
      <c r="L41" s="533"/>
      <c r="M41" s="534" t="s">
        <v>1973</v>
      </c>
      <c r="N41" s="534"/>
      <c r="O41" s="534"/>
      <c r="P41" s="367" t="s">
        <v>1959</v>
      </c>
      <c r="Q41" s="367" t="s">
        <v>1960</v>
      </c>
      <c r="R41" s="367" t="s">
        <v>1965</v>
      </c>
      <c r="S41" s="367">
        <v>6</v>
      </c>
      <c r="T41" s="368">
        <f t="shared" si="1"/>
        <v>24</v>
      </c>
      <c r="U41" s="369"/>
      <c r="V41" s="369"/>
      <c r="W41" s="369"/>
      <c r="X41" s="369"/>
      <c r="Y41" s="369"/>
      <c r="Z41" s="369"/>
      <c r="AA41" s="369"/>
      <c r="AB41" s="369"/>
      <c r="AC41" s="369"/>
      <c r="AD41" s="369"/>
      <c r="AE41" s="369"/>
      <c r="AF41" s="369"/>
      <c r="AG41" s="369">
        <v>1</v>
      </c>
      <c r="AH41" s="369">
        <v>1</v>
      </c>
      <c r="AI41" s="369">
        <v>1</v>
      </c>
      <c r="AJ41" s="369">
        <v>1</v>
      </c>
      <c r="AK41" s="369">
        <v>1</v>
      </c>
      <c r="AL41" s="369">
        <v>1</v>
      </c>
      <c r="AM41" s="369">
        <v>1</v>
      </c>
      <c r="AN41" s="369">
        <v>1</v>
      </c>
      <c r="AO41" s="369">
        <v>1</v>
      </c>
      <c r="AP41" s="369">
        <v>1</v>
      </c>
      <c r="AQ41" s="369">
        <v>1</v>
      </c>
      <c r="AR41" s="369">
        <v>1</v>
      </c>
      <c r="AS41" s="369"/>
      <c r="AT41" s="369"/>
      <c r="AU41" s="369"/>
      <c r="AV41" s="369"/>
      <c r="AW41" s="369">
        <v>1</v>
      </c>
      <c r="AX41" s="369">
        <v>1</v>
      </c>
      <c r="AY41" s="369">
        <v>1</v>
      </c>
      <c r="AZ41" s="369">
        <v>1</v>
      </c>
      <c r="BA41" s="369">
        <v>1</v>
      </c>
      <c r="BB41" s="369">
        <v>1</v>
      </c>
      <c r="BC41" s="369">
        <v>1</v>
      </c>
      <c r="BD41" s="369">
        <v>1</v>
      </c>
      <c r="BE41" s="369">
        <v>1</v>
      </c>
      <c r="BF41" s="369">
        <v>1</v>
      </c>
      <c r="BG41" s="369">
        <v>1</v>
      </c>
      <c r="BH41" s="369">
        <v>1</v>
      </c>
      <c r="BI41" s="369"/>
      <c r="BJ41" s="369"/>
      <c r="BK41" s="369"/>
      <c r="BL41" s="369"/>
      <c r="BM41" s="369"/>
      <c r="BN41" s="369"/>
      <c r="BO41" s="369"/>
      <c r="BP41" s="369"/>
      <c r="BQ41" s="367" t="s">
        <v>98</v>
      </c>
      <c r="BR41" s="367" t="s">
        <v>1362</v>
      </c>
      <c r="BS41" s="534" t="s">
        <v>1974</v>
      </c>
      <c r="BT41" s="535"/>
      <c r="BU41" s="536"/>
    </row>
    <row r="42" spans="2:73" s="69" customFormat="1" ht="12" customHeight="1">
      <c r="B42" s="365">
        <f t="shared" si="2"/>
        <v>24</v>
      </c>
      <c r="C42" s="366" t="s">
        <v>1876</v>
      </c>
      <c r="D42" s="533" t="s">
        <v>1972</v>
      </c>
      <c r="E42" s="533"/>
      <c r="F42" s="533" t="s">
        <v>2181</v>
      </c>
      <c r="G42" s="533"/>
      <c r="H42" s="533"/>
      <c r="I42" s="533" t="s">
        <v>2156</v>
      </c>
      <c r="J42" s="533"/>
      <c r="K42" s="533"/>
      <c r="L42" s="533"/>
      <c r="M42" s="534" t="s">
        <v>1975</v>
      </c>
      <c r="N42" s="534"/>
      <c r="O42" s="534"/>
      <c r="P42" s="367" t="s">
        <v>1959</v>
      </c>
      <c r="Q42" s="367" t="s">
        <v>1964</v>
      </c>
      <c r="R42" s="367" t="s">
        <v>1965</v>
      </c>
      <c r="S42" s="367">
        <v>6</v>
      </c>
      <c r="T42" s="368">
        <f t="shared" si="1"/>
        <v>24</v>
      </c>
      <c r="U42" s="369"/>
      <c r="V42" s="369"/>
      <c r="W42" s="369"/>
      <c r="X42" s="369"/>
      <c r="Y42" s="369"/>
      <c r="Z42" s="369"/>
      <c r="AA42" s="369"/>
      <c r="AB42" s="369"/>
      <c r="AC42" s="369"/>
      <c r="AD42" s="369"/>
      <c r="AE42" s="369"/>
      <c r="AF42" s="369"/>
      <c r="AG42" s="369">
        <v>1</v>
      </c>
      <c r="AH42" s="369">
        <v>1</v>
      </c>
      <c r="AI42" s="369">
        <v>1</v>
      </c>
      <c r="AJ42" s="369">
        <v>1</v>
      </c>
      <c r="AK42" s="369">
        <v>1</v>
      </c>
      <c r="AL42" s="369">
        <v>1</v>
      </c>
      <c r="AM42" s="369">
        <v>1</v>
      </c>
      <c r="AN42" s="369">
        <v>1</v>
      </c>
      <c r="AO42" s="369">
        <v>1</v>
      </c>
      <c r="AP42" s="369">
        <v>1</v>
      </c>
      <c r="AQ42" s="369">
        <v>1</v>
      </c>
      <c r="AR42" s="369">
        <v>1</v>
      </c>
      <c r="AS42" s="369"/>
      <c r="AT42" s="369"/>
      <c r="AU42" s="369"/>
      <c r="AV42" s="369"/>
      <c r="AW42" s="369">
        <v>1</v>
      </c>
      <c r="AX42" s="369">
        <v>1</v>
      </c>
      <c r="AY42" s="369">
        <v>1</v>
      </c>
      <c r="AZ42" s="369">
        <v>1</v>
      </c>
      <c r="BA42" s="369">
        <v>1</v>
      </c>
      <c r="BB42" s="369">
        <v>1</v>
      </c>
      <c r="BC42" s="369">
        <v>1</v>
      </c>
      <c r="BD42" s="369">
        <v>1</v>
      </c>
      <c r="BE42" s="369">
        <v>1</v>
      </c>
      <c r="BF42" s="369">
        <v>1</v>
      </c>
      <c r="BG42" s="369">
        <v>1</v>
      </c>
      <c r="BH42" s="369">
        <v>1</v>
      </c>
      <c r="BI42" s="369"/>
      <c r="BJ42" s="369"/>
      <c r="BK42" s="369"/>
      <c r="BL42" s="369"/>
      <c r="BM42" s="369"/>
      <c r="BN42" s="369"/>
      <c r="BO42" s="369"/>
      <c r="BP42" s="369"/>
      <c r="BQ42" s="367" t="s">
        <v>98</v>
      </c>
      <c r="BR42" s="367" t="s">
        <v>1362</v>
      </c>
      <c r="BS42" s="534" t="s">
        <v>1976</v>
      </c>
      <c r="BT42" s="535"/>
      <c r="BU42" s="536"/>
    </row>
    <row r="43" spans="2:73" s="69" customFormat="1" ht="12" customHeight="1">
      <c r="B43" s="365">
        <f t="shared" si="2"/>
        <v>25</v>
      </c>
      <c r="C43" s="366" t="s">
        <v>1876</v>
      </c>
      <c r="D43" s="533" t="s">
        <v>1962</v>
      </c>
      <c r="E43" s="533"/>
      <c r="F43" s="537" t="s">
        <v>1851</v>
      </c>
      <c r="G43" s="538"/>
      <c r="H43" s="539"/>
      <c r="I43" s="533" t="s">
        <v>2157</v>
      </c>
      <c r="J43" s="533"/>
      <c r="K43" s="533"/>
      <c r="L43" s="533"/>
      <c r="M43" s="534" t="s">
        <v>2135</v>
      </c>
      <c r="N43" s="534"/>
      <c r="O43" s="534"/>
      <c r="P43" s="367" t="s">
        <v>1959</v>
      </c>
      <c r="Q43" s="367" t="s">
        <v>1918</v>
      </c>
      <c r="R43" s="367" t="s">
        <v>1965</v>
      </c>
      <c r="S43" s="367">
        <v>4</v>
      </c>
      <c r="T43" s="368">
        <f t="shared" si="1"/>
        <v>12</v>
      </c>
      <c r="U43" s="369"/>
      <c r="V43" s="369"/>
      <c r="W43" s="369"/>
      <c r="X43" s="369"/>
      <c r="Y43" s="369"/>
      <c r="Z43" s="369"/>
      <c r="AA43" s="369"/>
      <c r="AB43" s="369"/>
      <c r="AC43" s="369"/>
      <c r="AD43" s="369"/>
      <c r="AE43" s="369"/>
      <c r="AF43" s="369"/>
      <c r="AG43" s="369"/>
      <c r="AH43" s="369"/>
      <c r="AI43" s="369"/>
      <c r="AJ43" s="369"/>
      <c r="AK43" s="369"/>
      <c r="AL43" s="369"/>
      <c r="AM43" s="369"/>
      <c r="AN43" s="369"/>
      <c r="AO43" s="369">
        <v>2</v>
      </c>
      <c r="AP43" s="369">
        <v>2</v>
      </c>
      <c r="AQ43" s="369">
        <v>1</v>
      </c>
      <c r="AR43" s="369">
        <v>1</v>
      </c>
      <c r="AS43" s="369">
        <v>2</v>
      </c>
      <c r="AT43" s="369">
        <v>2</v>
      </c>
      <c r="AU43" s="369">
        <v>1</v>
      </c>
      <c r="AV43" s="369">
        <v>1</v>
      </c>
      <c r="AW43" s="369"/>
      <c r="AX43" s="369"/>
      <c r="AY43" s="369"/>
      <c r="AZ43" s="369"/>
      <c r="BA43" s="369"/>
      <c r="BB43" s="369"/>
      <c r="BC43" s="369"/>
      <c r="BD43" s="369"/>
      <c r="BE43" s="369"/>
      <c r="BF43" s="369"/>
      <c r="BG43" s="369"/>
      <c r="BH43" s="369"/>
      <c r="BI43" s="369"/>
      <c r="BJ43" s="369"/>
      <c r="BK43" s="369"/>
      <c r="BL43" s="369"/>
      <c r="BM43" s="369"/>
      <c r="BN43" s="369"/>
      <c r="BO43" s="369"/>
      <c r="BP43" s="369"/>
      <c r="BQ43" s="367" t="s">
        <v>98</v>
      </c>
      <c r="BR43" s="367" t="s">
        <v>1362</v>
      </c>
      <c r="BS43" s="534" t="s">
        <v>1977</v>
      </c>
      <c r="BT43" s="535"/>
      <c r="BU43" s="536"/>
    </row>
    <row r="44" spans="2:73" s="69" customFormat="1" ht="12" customHeight="1">
      <c r="B44" s="365">
        <f t="shared" si="2"/>
        <v>26</v>
      </c>
      <c r="C44" s="370" t="s">
        <v>1876</v>
      </c>
      <c r="D44" s="540" t="s">
        <v>1962</v>
      </c>
      <c r="E44" s="541"/>
      <c r="F44" s="540" t="s">
        <v>1851</v>
      </c>
      <c r="G44" s="542"/>
      <c r="H44" s="541"/>
      <c r="I44" s="540" t="s">
        <v>2158</v>
      </c>
      <c r="J44" s="543"/>
      <c r="K44" s="543"/>
      <c r="L44" s="544"/>
      <c r="M44" s="545" t="s">
        <v>2136</v>
      </c>
      <c r="N44" s="543"/>
      <c r="O44" s="544"/>
      <c r="P44" s="371" t="s">
        <v>1959</v>
      </c>
      <c r="Q44" s="371" t="s">
        <v>1918</v>
      </c>
      <c r="R44" s="371" t="s">
        <v>1965</v>
      </c>
      <c r="S44" s="371">
        <v>4</v>
      </c>
      <c r="T44" s="372">
        <f t="shared" si="1"/>
        <v>16</v>
      </c>
      <c r="U44" s="373"/>
      <c r="V44" s="373"/>
      <c r="W44" s="373"/>
      <c r="X44" s="373"/>
      <c r="Y44" s="373"/>
      <c r="Z44" s="373"/>
      <c r="AA44" s="373"/>
      <c r="AB44" s="373"/>
      <c r="AC44" s="373"/>
      <c r="AD44" s="373"/>
      <c r="AE44" s="373"/>
      <c r="AF44" s="373"/>
      <c r="AG44" s="373"/>
      <c r="AH44" s="373"/>
      <c r="AI44" s="373"/>
      <c r="AJ44" s="373"/>
      <c r="AK44" s="373"/>
      <c r="AL44" s="373"/>
      <c r="AM44" s="373"/>
      <c r="AN44" s="373"/>
      <c r="AO44" s="373"/>
      <c r="AP44" s="373"/>
      <c r="AQ44" s="373"/>
      <c r="AR44" s="373"/>
      <c r="AS44" s="373">
        <v>2</v>
      </c>
      <c r="AT44" s="373">
        <v>2</v>
      </c>
      <c r="AU44" s="373">
        <v>2</v>
      </c>
      <c r="AV44" s="373">
        <v>2</v>
      </c>
      <c r="AW44" s="373">
        <v>2</v>
      </c>
      <c r="AX44" s="373">
        <v>2</v>
      </c>
      <c r="AY44" s="373">
        <v>2</v>
      </c>
      <c r="AZ44" s="373">
        <v>2</v>
      </c>
      <c r="BA44" s="373"/>
      <c r="BB44" s="373"/>
      <c r="BC44" s="373"/>
      <c r="BD44" s="373"/>
      <c r="BE44" s="373"/>
      <c r="BF44" s="373"/>
      <c r="BG44" s="373"/>
      <c r="BH44" s="373"/>
      <c r="BI44" s="373"/>
      <c r="BJ44" s="373"/>
      <c r="BK44" s="373"/>
      <c r="BL44" s="373"/>
      <c r="BM44" s="373"/>
      <c r="BN44" s="373"/>
      <c r="BO44" s="373"/>
      <c r="BP44" s="373"/>
      <c r="BQ44" s="371" t="s">
        <v>98</v>
      </c>
      <c r="BR44" s="371" t="s">
        <v>1362</v>
      </c>
      <c r="BS44" s="545" t="s">
        <v>1979</v>
      </c>
      <c r="BT44" s="542"/>
      <c r="BU44" s="541"/>
    </row>
    <row r="45" spans="2:73" s="69" customFormat="1" ht="12" customHeight="1">
      <c r="B45" s="365">
        <f t="shared" si="2"/>
        <v>27</v>
      </c>
      <c r="C45" s="370" t="s">
        <v>1876</v>
      </c>
      <c r="D45" s="540" t="s">
        <v>1962</v>
      </c>
      <c r="E45" s="541"/>
      <c r="F45" s="540" t="s">
        <v>1851</v>
      </c>
      <c r="G45" s="542"/>
      <c r="H45" s="541"/>
      <c r="I45" s="540" t="s">
        <v>2159</v>
      </c>
      <c r="J45" s="543"/>
      <c r="K45" s="543"/>
      <c r="L45" s="544"/>
      <c r="M45" s="545" t="s">
        <v>1963</v>
      </c>
      <c r="N45" s="543"/>
      <c r="O45" s="544"/>
      <c r="P45" s="371" t="s">
        <v>1959</v>
      </c>
      <c r="Q45" s="371" t="s">
        <v>1964</v>
      </c>
      <c r="R45" s="371" t="s">
        <v>1965</v>
      </c>
      <c r="S45" s="371">
        <v>10</v>
      </c>
      <c r="T45" s="372">
        <f t="shared" si="1"/>
        <v>40</v>
      </c>
      <c r="U45" s="373"/>
      <c r="V45" s="373"/>
      <c r="W45" s="373"/>
      <c r="X45" s="373"/>
      <c r="Y45" s="373">
        <v>1</v>
      </c>
      <c r="Z45" s="373">
        <v>1</v>
      </c>
      <c r="AA45" s="373">
        <v>1</v>
      </c>
      <c r="AB45" s="373">
        <v>1</v>
      </c>
      <c r="AC45" s="373">
        <v>1</v>
      </c>
      <c r="AD45" s="373">
        <v>1</v>
      </c>
      <c r="AE45" s="373">
        <v>1</v>
      </c>
      <c r="AF45" s="373">
        <v>1</v>
      </c>
      <c r="AG45" s="373">
        <v>1</v>
      </c>
      <c r="AH45" s="373">
        <v>1</v>
      </c>
      <c r="AI45" s="373">
        <v>1</v>
      </c>
      <c r="AJ45" s="373">
        <v>1</v>
      </c>
      <c r="AK45" s="373">
        <v>1</v>
      </c>
      <c r="AL45" s="373">
        <v>1</v>
      </c>
      <c r="AM45" s="373">
        <v>1</v>
      </c>
      <c r="AN45" s="373">
        <v>1</v>
      </c>
      <c r="AO45" s="373">
        <v>1</v>
      </c>
      <c r="AP45" s="373">
        <v>1</v>
      </c>
      <c r="AQ45" s="373">
        <v>1</v>
      </c>
      <c r="AR45" s="373">
        <v>1</v>
      </c>
      <c r="AS45" s="373">
        <v>1</v>
      </c>
      <c r="AT45" s="373">
        <v>1</v>
      </c>
      <c r="AU45" s="373">
        <v>1</v>
      </c>
      <c r="AV45" s="373">
        <v>1</v>
      </c>
      <c r="AW45" s="373">
        <v>1</v>
      </c>
      <c r="AX45" s="373">
        <v>1</v>
      </c>
      <c r="AY45" s="373">
        <v>1</v>
      </c>
      <c r="AZ45" s="373">
        <v>1</v>
      </c>
      <c r="BA45" s="373">
        <v>1</v>
      </c>
      <c r="BB45" s="373">
        <v>1</v>
      </c>
      <c r="BC45" s="373">
        <v>1</v>
      </c>
      <c r="BD45" s="373">
        <v>1</v>
      </c>
      <c r="BE45" s="373">
        <v>1</v>
      </c>
      <c r="BF45" s="373">
        <v>1</v>
      </c>
      <c r="BG45" s="373">
        <v>1</v>
      </c>
      <c r="BH45" s="373">
        <v>1</v>
      </c>
      <c r="BI45" s="373">
        <v>1</v>
      </c>
      <c r="BJ45" s="373">
        <v>1</v>
      </c>
      <c r="BK45" s="373">
        <v>1</v>
      </c>
      <c r="BL45" s="373">
        <v>1</v>
      </c>
      <c r="BM45" s="373"/>
      <c r="BN45" s="373"/>
      <c r="BO45" s="373"/>
      <c r="BP45" s="373"/>
      <c r="BQ45" s="371" t="s">
        <v>98</v>
      </c>
      <c r="BR45" s="371" t="s">
        <v>1362</v>
      </c>
      <c r="BS45" s="545" t="s">
        <v>1980</v>
      </c>
      <c r="BT45" s="542"/>
      <c r="BU45" s="541"/>
    </row>
    <row r="46" spans="2:73" s="69" customFormat="1" ht="12" customHeight="1">
      <c r="B46" s="365">
        <f t="shared" si="2"/>
        <v>28</v>
      </c>
      <c r="C46" s="370" t="s">
        <v>1876</v>
      </c>
      <c r="D46" s="540" t="s">
        <v>1962</v>
      </c>
      <c r="E46" s="541"/>
      <c r="F46" s="540" t="s">
        <v>1851</v>
      </c>
      <c r="G46" s="542"/>
      <c r="H46" s="541"/>
      <c r="I46" s="540" t="s">
        <v>2160</v>
      </c>
      <c r="J46" s="543"/>
      <c r="K46" s="543"/>
      <c r="L46" s="544"/>
      <c r="M46" s="545" t="s">
        <v>1967</v>
      </c>
      <c r="N46" s="543"/>
      <c r="O46" s="544"/>
      <c r="P46" s="371" t="s">
        <v>1959</v>
      </c>
      <c r="Q46" s="371" t="s">
        <v>1918</v>
      </c>
      <c r="R46" s="371" t="s">
        <v>1965</v>
      </c>
      <c r="S46" s="371">
        <v>6</v>
      </c>
      <c r="T46" s="372">
        <f t="shared" si="1"/>
        <v>24</v>
      </c>
      <c r="U46" s="373"/>
      <c r="V46" s="373"/>
      <c r="W46" s="373"/>
      <c r="X46" s="373"/>
      <c r="Y46" s="373"/>
      <c r="Z46" s="373"/>
      <c r="AA46" s="373"/>
      <c r="AB46" s="373"/>
      <c r="AC46" s="373"/>
      <c r="AD46" s="373"/>
      <c r="AE46" s="373"/>
      <c r="AF46" s="373"/>
      <c r="AG46" s="373"/>
      <c r="AH46" s="373"/>
      <c r="AI46" s="373"/>
      <c r="AJ46" s="373"/>
      <c r="AK46" s="373"/>
      <c r="AL46" s="373"/>
      <c r="AM46" s="373"/>
      <c r="AN46" s="373"/>
      <c r="AO46" s="373">
        <v>1</v>
      </c>
      <c r="AP46" s="373">
        <v>1</v>
      </c>
      <c r="AQ46" s="373">
        <v>1</v>
      </c>
      <c r="AR46" s="373">
        <v>1</v>
      </c>
      <c r="AS46" s="373">
        <v>1</v>
      </c>
      <c r="AT46" s="373">
        <v>1</v>
      </c>
      <c r="AU46" s="373">
        <v>1</v>
      </c>
      <c r="AV46" s="373">
        <v>1</v>
      </c>
      <c r="AW46" s="373">
        <v>1</v>
      </c>
      <c r="AX46" s="373">
        <v>1</v>
      </c>
      <c r="AY46" s="373">
        <v>1</v>
      </c>
      <c r="AZ46" s="373">
        <v>1</v>
      </c>
      <c r="BA46" s="373">
        <v>1</v>
      </c>
      <c r="BB46" s="373">
        <v>1</v>
      </c>
      <c r="BC46" s="373">
        <v>1</v>
      </c>
      <c r="BD46" s="373">
        <v>1</v>
      </c>
      <c r="BE46" s="373">
        <v>1</v>
      </c>
      <c r="BF46" s="373">
        <v>1</v>
      </c>
      <c r="BG46" s="373">
        <v>1</v>
      </c>
      <c r="BH46" s="373">
        <v>1</v>
      </c>
      <c r="BI46" s="373">
        <v>1</v>
      </c>
      <c r="BJ46" s="373">
        <v>1</v>
      </c>
      <c r="BK46" s="373">
        <v>1</v>
      </c>
      <c r="BL46" s="373">
        <v>1</v>
      </c>
      <c r="BM46" s="373"/>
      <c r="BN46" s="373"/>
      <c r="BO46" s="373"/>
      <c r="BP46" s="373"/>
      <c r="BQ46" s="371" t="s">
        <v>98</v>
      </c>
      <c r="BR46" s="371" t="s">
        <v>1362</v>
      </c>
      <c r="BS46" s="545" t="s">
        <v>1982</v>
      </c>
      <c r="BT46" s="542"/>
      <c r="BU46" s="541"/>
    </row>
    <row r="47" spans="2:73" s="69" customFormat="1" ht="12" customHeight="1">
      <c r="B47" s="365">
        <f t="shared" si="2"/>
        <v>29</v>
      </c>
      <c r="C47" s="370" t="s">
        <v>1876</v>
      </c>
      <c r="D47" s="540" t="s">
        <v>1962</v>
      </c>
      <c r="E47" s="541"/>
      <c r="F47" s="540" t="s">
        <v>1854</v>
      </c>
      <c r="G47" s="542"/>
      <c r="H47" s="541"/>
      <c r="I47" s="540" t="s">
        <v>2137</v>
      </c>
      <c r="J47" s="543"/>
      <c r="K47" s="543"/>
      <c r="L47" s="544"/>
      <c r="M47" s="545" t="s">
        <v>2138</v>
      </c>
      <c r="N47" s="543"/>
      <c r="O47" s="544"/>
      <c r="P47" s="371" t="s">
        <v>1978</v>
      </c>
      <c r="Q47" s="371" t="s">
        <v>1960</v>
      </c>
      <c r="R47" s="371" t="s">
        <v>96</v>
      </c>
      <c r="S47" s="371">
        <v>11</v>
      </c>
      <c r="T47" s="372">
        <f t="shared" si="1"/>
        <v>44</v>
      </c>
      <c r="U47" s="373">
        <v>1</v>
      </c>
      <c r="V47" s="373">
        <v>1</v>
      </c>
      <c r="W47" s="373">
        <v>1</v>
      </c>
      <c r="X47" s="373">
        <v>1</v>
      </c>
      <c r="Y47" s="373">
        <v>1</v>
      </c>
      <c r="Z47" s="373">
        <v>1</v>
      </c>
      <c r="AA47" s="373">
        <v>1</v>
      </c>
      <c r="AB47" s="373">
        <v>1</v>
      </c>
      <c r="AC47" s="373">
        <v>1</v>
      </c>
      <c r="AD47" s="373">
        <v>1</v>
      </c>
      <c r="AE47" s="373">
        <v>1</v>
      </c>
      <c r="AF47" s="373">
        <v>1</v>
      </c>
      <c r="AG47" s="373">
        <v>1</v>
      </c>
      <c r="AH47" s="373">
        <v>1</v>
      </c>
      <c r="AI47" s="373">
        <v>1</v>
      </c>
      <c r="AJ47" s="373">
        <v>1</v>
      </c>
      <c r="AK47" s="373">
        <v>1</v>
      </c>
      <c r="AL47" s="373">
        <v>1</v>
      </c>
      <c r="AM47" s="373">
        <v>1</v>
      </c>
      <c r="AN47" s="373">
        <v>1</v>
      </c>
      <c r="AO47" s="373">
        <v>1</v>
      </c>
      <c r="AP47" s="373">
        <v>1</v>
      </c>
      <c r="AQ47" s="373">
        <v>1</v>
      </c>
      <c r="AR47" s="373">
        <v>1</v>
      </c>
      <c r="AS47" s="373"/>
      <c r="AT47" s="373"/>
      <c r="AU47" s="373"/>
      <c r="AV47" s="373"/>
      <c r="AW47" s="373">
        <v>1</v>
      </c>
      <c r="AX47" s="373">
        <v>1</v>
      </c>
      <c r="AY47" s="373">
        <v>1</v>
      </c>
      <c r="AZ47" s="373">
        <v>1</v>
      </c>
      <c r="BA47" s="373">
        <v>1</v>
      </c>
      <c r="BB47" s="373">
        <v>1</v>
      </c>
      <c r="BC47" s="373">
        <v>1</v>
      </c>
      <c r="BD47" s="373">
        <v>1</v>
      </c>
      <c r="BE47" s="373">
        <v>1</v>
      </c>
      <c r="BF47" s="373">
        <v>1</v>
      </c>
      <c r="BG47" s="373">
        <v>1</v>
      </c>
      <c r="BH47" s="373">
        <v>1</v>
      </c>
      <c r="BI47" s="373">
        <v>1</v>
      </c>
      <c r="BJ47" s="373">
        <v>1</v>
      </c>
      <c r="BK47" s="373">
        <v>1</v>
      </c>
      <c r="BL47" s="373">
        <v>1</v>
      </c>
      <c r="BM47" s="373">
        <v>1</v>
      </c>
      <c r="BN47" s="373">
        <v>1</v>
      </c>
      <c r="BO47" s="373">
        <v>1</v>
      </c>
      <c r="BP47" s="373">
        <v>1</v>
      </c>
      <c r="BQ47" s="371" t="s">
        <v>98</v>
      </c>
      <c r="BR47" s="371" t="s">
        <v>1362</v>
      </c>
      <c r="BS47" s="545" t="s">
        <v>1984</v>
      </c>
      <c r="BT47" s="542"/>
      <c r="BU47" s="541"/>
    </row>
    <row r="48" spans="2:73" s="69" customFormat="1" ht="12" customHeight="1">
      <c r="B48" s="365">
        <f t="shared" si="2"/>
        <v>30</v>
      </c>
      <c r="C48" s="370" t="s">
        <v>1876</v>
      </c>
      <c r="D48" s="540" t="s">
        <v>1962</v>
      </c>
      <c r="E48" s="541"/>
      <c r="F48" s="540" t="s">
        <v>1854</v>
      </c>
      <c r="G48" s="542"/>
      <c r="H48" s="541"/>
      <c r="I48" s="540" t="s">
        <v>2139</v>
      </c>
      <c r="J48" s="543"/>
      <c r="K48" s="543"/>
      <c r="L48" s="544"/>
      <c r="M48" s="545" t="s">
        <v>2140</v>
      </c>
      <c r="N48" s="543"/>
      <c r="O48" s="544"/>
      <c r="P48" s="371" t="s">
        <v>1978</v>
      </c>
      <c r="Q48" s="371" t="s">
        <v>1960</v>
      </c>
      <c r="R48" s="371" t="s">
        <v>96</v>
      </c>
      <c r="S48" s="371">
        <v>11</v>
      </c>
      <c r="T48" s="372">
        <f t="shared" si="1"/>
        <v>22</v>
      </c>
      <c r="U48" s="373">
        <v>1</v>
      </c>
      <c r="V48" s="373">
        <v>1</v>
      </c>
      <c r="W48" s="373"/>
      <c r="X48" s="373"/>
      <c r="Y48" s="373">
        <v>1</v>
      </c>
      <c r="Z48" s="373">
        <v>1</v>
      </c>
      <c r="AA48" s="373"/>
      <c r="AB48" s="373"/>
      <c r="AC48" s="373">
        <v>1</v>
      </c>
      <c r="AD48" s="373">
        <v>1</v>
      </c>
      <c r="AE48" s="373"/>
      <c r="AF48" s="373"/>
      <c r="AG48" s="373">
        <v>1</v>
      </c>
      <c r="AH48" s="373">
        <v>1</v>
      </c>
      <c r="AI48" s="373"/>
      <c r="AJ48" s="373"/>
      <c r="AK48" s="373">
        <v>1</v>
      </c>
      <c r="AL48" s="373">
        <v>1</v>
      </c>
      <c r="AM48" s="373"/>
      <c r="AN48" s="373"/>
      <c r="AO48" s="373">
        <v>1</v>
      </c>
      <c r="AP48" s="373">
        <v>1</v>
      </c>
      <c r="AQ48" s="373"/>
      <c r="AR48" s="373"/>
      <c r="AS48" s="373"/>
      <c r="AT48" s="373"/>
      <c r="AU48" s="373"/>
      <c r="AV48" s="373"/>
      <c r="AW48" s="373">
        <v>1</v>
      </c>
      <c r="AX48" s="373">
        <v>1</v>
      </c>
      <c r="AY48" s="373"/>
      <c r="AZ48" s="373"/>
      <c r="BA48" s="373">
        <v>1</v>
      </c>
      <c r="BB48" s="373">
        <v>1</v>
      </c>
      <c r="BC48" s="373"/>
      <c r="BD48" s="373"/>
      <c r="BE48" s="373">
        <v>1</v>
      </c>
      <c r="BF48" s="373">
        <v>1</v>
      </c>
      <c r="BG48" s="373"/>
      <c r="BH48" s="373"/>
      <c r="BI48" s="373">
        <v>1</v>
      </c>
      <c r="BJ48" s="373">
        <v>1</v>
      </c>
      <c r="BK48" s="373"/>
      <c r="BL48" s="373"/>
      <c r="BM48" s="373">
        <v>1</v>
      </c>
      <c r="BN48" s="373">
        <v>1</v>
      </c>
      <c r="BO48" s="373"/>
      <c r="BP48" s="373"/>
      <c r="BQ48" s="371" t="s">
        <v>98</v>
      </c>
      <c r="BR48" s="371" t="s">
        <v>1362</v>
      </c>
      <c r="BS48" s="545" t="s">
        <v>1985</v>
      </c>
      <c r="BT48" s="542"/>
      <c r="BU48" s="541"/>
    </row>
    <row r="49" spans="2:73" s="69" customFormat="1" ht="12" customHeight="1">
      <c r="B49" s="365">
        <f t="shared" si="2"/>
        <v>31</v>
      </c>
      <c r="C49" s="370" t="s">
        <v>1876</v>
      </c>
      <c r="D49" s="540" t="s">
        <v>1962</v>
      </c>
      <c r="E49" s="541"/>
      <c r="F49" s="540" t="s">
        <v>1854</v>
      </c>
      <c r="G49" s="542"/>
      <c r="H49" s="541"/>
      <c r="I49" s="540" t="s">
        <v>2141</v>
      </c>
      <c r="J49" s="543"/>
      <c r="K49" s="543"/>
      <c r="L49" s="544"/>
      <c r="M49" s="545" t="s">
        <v>2142</v>
      </c>
      <c r="N49" s="543"/>
      <c r="O49" s="544"/>
      <c r="P49" s="371" t="s">
        <v>1978</v>
      </c>
      <c r="Q49" s="371" t="s">
        <v>1960</v>
      </c>
      <c r="R49" s="371" t="s">
        <v>96</v>
      </c>
      <c r="S49" s="371">
        <v>11</v>
      </c>
      <c r="T49" s="372">
        <f t="shared" si="1"/>
        <v>22</v>
      </c>
      <c r="U49" s="373">
        <v>1</v>
      </c>
      <c r="V49" s="373">
        <v>1</v>
      </c>
      <c r="W49" s="373"/>
      <c r="X49" s="373"/>
      <c r="Y49" s="373">
        <v>1</v>
      </c>
      <c r="Z49" s="373">
        <v>1</v>
      </c>
      <c r="AA49" s="373"/>
      <c r="AB49" s="373"/>
      <c r="AC49" s="373">
        <v>1</v>
      </c>
      <c r="AD49" s="373">
        <v>1</v>
      </c>
      <c r="AE49" s="373"/>
      <c r="AF49" s="373"/>
      <c r="AG49" s="373">
        <v>1</v>
      </c>
      <c r="AH49" s="373">
        <v>1</v>
      </c>
      <c r="AI49" s="373"/>
      <c r="AJ49" s="373"/>
      <c r="AK49" s="373">
        <v>1</v>
      </c>
      <c r="AL49" s="373">
        <v>1</v>
      </c>
      <c r="AM49" s="373"/>
      <c r="AN49" s="373"/>
      <c r="AO49" s="373">
        <v>1</v>
      </c>
      <c r="AP49" s="373">
        <v>1</v>
      </c>
      <c r="AQ49" s="373"/>
      <c r="AR49" s="373"/>
      <c r="AS49" s="373"/>
      <c r="AT49" s="373"/>
      <c r="AU49" s="373"/>
      <c r="AV49" s="373"/>
      <c r="AW49" s="373">
        <v>1</v>
      </c>
      <c r="AX49" s="373">
        <v>1</v>
      </c>
      <c r="AY49" s="373"/>
      <c r="AZ49" s="373"/>
      <c r="BA49" s="373">
        <v>1</v>
      </c>
      <c r="BB49" s="373">
        <v>1</v>
      </c>
      <c r="BC49" s="373"/>
      <c r="BD49" s="373"/>
      <c r="BE49" s="373">
        <v>1</v>
      </c>
      <c r="BF49" s="373">
        <v>1</v>
      </c>
      <c r="BG49" s="373"/>
      <c r="BH49" s="373"/>
      <c r="BI49" s="373">
        <v>1</v>
      </c>
      <c r="BJ49" s="373">
        <v>1</v>
      </c>
      <c r="BK49" s="373"/>
      <c r="BL49" s="373"/>
      <c r="BM49" s="373">
        <v>1</v>
      </c>
      <c r="BN49" s="373">
        <v>1</v>
      </c>
      <c r="BO49" s="373"/>
      <c r="BP49" s="373"/>
      <c r="BQ49" s="371" t="s">
        <v>98</v>
      </c>
      <c r="BR49" s="371" t="s">
        <v>1362</v>
      </c>
      <c r="BS49" s="545" t="s">
        <v>1987</v>
      </c>
      <c r="BT49" s="542"/>
      <c r="BU49" s="541"/>
    </row>
    <row r="50" spans="2:73" s="69" customFormat="1" ht="12" customHeight="1">
      <c r="B50" s="365">
        <f t="shared" si="2"/>
        <v>32</v>
      </c>
      <c r="C50" s="370" t="s">
        <v>1876</v>
      </c>
      <c r="D50" s="540" t="s">
        <v>1962</v>
      </c>
      <c r="E50" s="541"/>
      <c r="F50" s="540" t="s">
        <v>1854</v>
      </c>
      <c r="G50" s="542"/>
      <c r="H50" s="541"/>
      <c r="I50" s="540" t="s">
        <v>2150</v>
      </c>
      <c r="J50" s="543"/>
      <c r="K50" s="543"/>
      <c r="L50" s="544"/>
      <c r="M50" s="545" t="s">
        <v>2143</v>
      </c>
      <c r="N50" s="543"/>
      <c r="O50" s="544"/>
      <c r="P50" s="371" t="s">
        <v>1978</v>
      </c>
      <c r="Q50" s="371" t="s">
        <v>1964</v>
      </c>
      <c r="R50" s="371" t="s">
        <v>1965</v>
      </c>
      <c r="S50" s="371">
        <v>12</v>
      </c>
      <c r="T50" s="372">
        <f t="shared" si="1"/>
        <v>36</v>
      </c>
      <c r="U50" s="373"/>
      <c r="V50" s="373"/>
      <c r="W50" s="373"/>
      <c r="X50" s="373"/>
      <c r="Y50" s="373"/>
      <c r="Z50" s="373"/>
      <c r="AA50" s="373"/>
      <c r="AB50" s="373"/>
      <c r="AC50" s="373">
        <v>3</v>
      </c>
      <c r="AD50" s="373">
        <v>3</v>
      </c>
      <c r="AE50" s="373">
        <v>3</v>
      </c>
      <c r="AF50" s="373">
        <v>3</v>
      </c>
      <c r="AG50" s="373">
        <v>3</v>
      </c>
      <c r="AH50" s="373">
        <v>3</v>
      </c>
      <c r="AI50" s="373">
        <v>3</v>
      </c>
      <c r="AJ50" s="373">
        <v>3</v>
      </c>
      <c r="AK50" s="373">
        <v>3</v>
      </c>
      <c r="AL50" s="373">
        <v>3</v>
      </c>
      <c r="AM50" s="373">
        <v>3</v>
      </c>
      <c r="AN50" s="373">
        <v>3</v>
      </c>
      <c r="AO50" s="373"/>
      <c r="AP50" s="373"/>
      <c r="AQ50" s="373"/>
      <c r="AR50" s="373"/>
      <c r="AS50" s="373"/>
      <c r="AT50" s="373"/>
      <c r="AU50" s="373"/>
      <c r="AV50" s="373"/>
      <c r="AW50" s="373"/>
      <c r="AX50" s="373"/>
      <c r="AY50" s="373"/>
      <c r="AZ50" s="373"/>
      <c r="BA50" s="373"/>
      <c r="BB50" s="373"/>
      <c r="BC50" s="373"/>
      <c r="BD50" s="373"/>
      <c r="BE50" s="373"/>
      <c r="BF50" s="373"/>
      <c r="BG50" s="373"/>
      <c r="BH50" s="373"/>
      <c r="BI50" s="373"/>
      <c r="BJ50" s="373"/>
      <c r="BK50" s="373"/>
      <c r="BL50" s="373"/>
      <c r="BM50" s="373"/>
      <c r="BN50" s="373"/>
      <c r="BO50" s="373"/>
      <c r="BP50" s="373"/>
      <c r="BQ50" s="371" t="s">
        <v>98</v>
      </c>
      <c r="BR50" s="371" t="s">
        <v>1362</v>
      </c>
      <c r="BS50" s="545" t="s">
        <v>1989</v>
      </c>
      <c r="BT50" s="542"/>
      <c r="BU50" s="541"/>
    </row>
    <row r="51" spans="2:73" s="69" customFormat="1" ht="12" customHeight="1">
      <c r="B51" s="365">
        <f t="shared" si="2"/>
        <v>33</v>
      </c>
      <c r="C51" s="370" t="s">
        <v>1876</v>
      </c>
      <c r="D51" s="540" t="s">
        <v>1962</v>
      </c>
      <c r="E51" s="541"/>
      <c r="F51" s="540" t="s">
        <v>1854</v>
      </c>
      <c r="G51" s="542"/>
      <c r="H51" s="541"/>
      <c r="I51" s="540" t="s">
        <v>2151</v>
      </c>
      <c r="J51" s="543"/>
      <c r="K51" s="543"/>
      <c r="L51" s="544"/>
      <c r="M51" s="545" t="s">
        <v>1981</v>
      </c>
      <c r="N51" s="543"/>
      <c r="O51" s="544"/>
      <c r="P51" s="371" t="s">
        <v>1978</v>
      </c>
      <c r="Q51" s="371" t="s">
        <v>1960</v>
      </c>
      <c r="R51" s="371" t="s">
        <v>1965</v>
      </c>
      <c r="S51" s="371">
        <v>12</v>
      </c>
      <c r="T51" s="372">
        <f t="shared" si="1"/>
        <v>36</v>
      </c>
      <c r="U51" s="373"/>
      <c r="V51" s="373"/>
      <c r="W51" s="373"/>
      <c r="X51" s="373"/>
      <c r="Y51" s="373"/>
      <c r="Z51" s="373"/>
      <c r="AA51" s="373"/>
      <c r="AB51" s="373"/>
      <c r="AC51" s="373">
        <v>3</v>
      </c>
      <c r="AD51" s="373">
        <v>3</v>
      </c>
      <c r="AE51" s="373">
        <v>3</v>
      </c>
      <c r="AF51" s="373">
        <v>3</v>
      </c>
      <c r="AG51" s="373">
        <v>3</v>
      </c>
      <c r="AH51" s="373">
        <v>3</v>
      </c>
      <c r="AI51" s="373">
        <v>3</v>
      </c>
      <c r="AJ51" s="373">
        <v>3</v>
      </c>
      <c r="AK51" s="373">
        <v>3</v>
      </c>
      <c r="AL51" s="373">
        <v>3</v>
      </c>
      <c r="AM51" s="373">
        <v>3</v>
      </c>
      <c r="AN51" s="373">
        <v>3</v>
      </c>
      <c r="AO51" s="373"/>
      <c r="AP51" s="373"/>
      <c r="AQ51" s="373"/>
      <c r="AR51" s="373"/>
      <c r="AS51" s="373"/>
      <c r="AT51" s="373"/>
      <c r="AU51" s="373"/>
      <c r="AV51" s="373"/>
      <c r="AW51" s="373"/>
      <c r="AX51" s="373"/>
      <c r="AY51" s="373"/>
      <c r="AZ51" s="373"/>
      <c r="BA51" s="373"/>
      <c r="BB51" s="373"/>
      <c r="BC51" s="373"/>
      <c r="BD51" s="373"/>
      <c r="BE51" s="373"/>
      <c r="BF51" s="373"/>
      <c r="BG51" s="373"/>
      <c r="BH51" s="373"/>
      <c r="BI51" s="373"/>
      <c r="BJ51" s="373"/>
      <c r="BK51" s="373"/>
      <c r="BL51" s="373"/>
      <c r="BM51" s="373"/>
      <c r="BN51" s="373"/>
      <c r="BO51" s="373"/>
      <c r="BP51" s="373"/>
      <c r="BQ51" s="371" t="s">
        <v>98</v>
      </c>
      <c r="BR51" s="371" t="s">
        <v>1362</v>
      </c>
      <c r="BS51" s="545" t="s">
        <v>1990</v>
      </c>
      <c r="BT51" s="542"/>
      <c r="BU51" s="541"/>
    </row>
    <row r="52" spans="2:73" s="69" customFormat="1" ht="12" customHeight="1">
      <c r="B52" s="365">
        <f t="shared" si="2"/>
        <v>34</v>
      </c>
      <c r="C52" s="370" t="s">
        <v>1876</v>
      </c>
      <c r="D52" s="540" t="s">
        <v>1962</v>
      </c>
      <c r="E52" s="541"/>
      <c r="F52" s="540" t="s">
        <v>1854</v>
      </c>
      <c r="G52" s="542"/>
      <c r="H52" s="541"/>
      <c r="I52" s="540" t="s">
        <v>2152</v>
      </c>
      <c r="J52" s="543"/>
      <c r="K52" s="543"/>
      <c r="L52" s="544"/>
      <c r="M52" s="545" t="s">
        <v>2129</v>
      </c>
      <c r="N52" s="543"/>
      <c r="O52" s="544"/>
      <c r="P52" s="371" t="s">
        <v>1978</v>
      </c>
      <c r="Q52" s="371" t="s">
        <v>1964</v>
      </c>
      <c r="R52" s="371" t="s">
        <v>1965</v>
      </c>
      <c r="S52" s="371">
        <v>16</v>
      </c>
      <c r="T52" s="372">
        <f t="shared" si="1"/>
        <v>48</v>
      </c>
      <c r="U52" s="373"/>
      <c r="V52" s="373"/>
      <c r="W52" s="373"/>
      <c r="X52" s="373"/>
      <c r="Y52" s="373"/>
      <c r="Z52" s="373"/>
      <c r="AA52" s="373"/>
      <c r="AB52" s="373"/>
      <c r="AC52" s="373"/>
      <c r="AD52" s="373"/>
      <c r="AE52" s="373"/>
      <c r="AF52" s="373"/>
      <c r="AG52" s="373"/>
      <c r="AH52" s="373"/>
      <c r="AI52" s="373"/>
      <c r="AJ52" s="373"/>
      <c r="AK52" s="373">
        <v>3</v>
      </c>
      <c r="AL52" s="373">
        <v>3</v>
      </c>
      <c r="AM52" s="373">
        <v>3</v>
      </c>
      <c r="AN52" s="373">
        <v>3</v>
      </c>
      <c r="AO52" s="373">
        <v>3</v>
      </c>
      <c r="AP52" s="373">
        <v>3</v>
      </c>
      <c r="AQ52" s="373">
        <v>3</v>
      </c>
      <c r="AR52" s="373">
        <v>3</v>
      </c>
      <c r="AS52" s="373">
        <v>3</v>
      </c>
      <c r="AT52" s="373">
        <v>3</v>
      </c>
      <c r="AU52" s="373">
        <v>3</v>
      </c>
      <c r="AV52" s="373">
        <v>3</v>
      </c>
      <c r="AW52" s="373">
        <v>3</v>
      </c>
      <c r="AX52" s="373">
        <v>3</v>
      </c>
      <c r="AY52" s="373">
        <v>3</v>
      </c>
      <c r="AZ52" s="373">
        <v>3</v>
      </c>
      <c r="BA52" s="373"/>
      <c r="BB52" s="373"/>
      <c r="BC52" s="373"/>
      <c r="BD52" s="373"/>
      <c r="BE52" s="373"/>
      <c r="BF52" s="373"/>
      <c r="BG52" s="373"/>
      <c r="BH52" s="373"/>
      <c r="BI52" s="373"/>
      <c r="BJ52" s="373"/>
      <c r="BK52" s="373"/>
      <c r="BL52" s="373"/>
      <c r="BM52" s="373"/>
      <c r="BN52" s="373"/>
      <c r="BO52" s="373"/>
      <c r="BP52" s="373"/>
      <c r="BQ52" s="371" t="s">
        <v>98</v>
      </c>
      <c r="BR52" s="371" t="s">
        <v>1362</v>
      </c>
      <c r="BS52" s="546" t="s">
        <v>1991</v>
      </c>
      <c r="BT52" s="542"/>
      <c r="BU52" s="541"/>
    </row>
    <row r="53" spans="2:73" s="69" customFormat="1" ht="12" customHeight="1">
      <c r="B53" s="365">
        <f t="shared" si="2"/>
        <v>35</v>
      </c>
      <c r="C53" s="370" t="s">
        <v>1876</v>
      </c>
      <c r="D53" s="540" t="s">
        <v>1962</v>
      </c>
      <c r="E53" s="541"/>
      <c r="F53" s="540" t="s">
        <v>1854</v>
      </c>
      <c r="G53" s="542"/>
      <c r="H53" s="541"/>
      <c r="I53" s="540" t="s">
        <v>2144</v>
      </c>
      <c r="J53" s="543"/>
      <c r="K53" s="543"/>
      <c r="L53" s="544"/>
      <c r="M53" s="545" t="s">
        <v>1983</v>
      </c>
      <c r="N53" s="543"/>
      <c r="O53" s="544"/>
      <c r="P53" s="371" t="s">
        <v>1978</v>
      </c>
      <c r="Q53" s="371" t="s">
        <v>1964</v>
      </c>
      <c r="R53" s="371" t="s">
        <v>1965</v>
      </c>
      <c r="S53" s="371">
        <v>12</v>
      </c>
      <c r="T53" s="372">
        <f t="shared" si="1"/>
        <v>48</v>
      </c>
      <c r="U53" s="373"/>
      <c r="V53" s="373"/>
      <c r="W53" s="373"/>
      <c r="X53" s="373"/>
      <c r="Y53" s="373"/>
      <c r="Z53" s="373"/>
      <c r="AA53" s="373"/>
      <c r="AB53" s="373"/>
      <c r="AC53" s="373"/>
      <c r="AD53" s="373"/>
      <c r="AE53" s="373"/>
      <c r="AF53" s="373"/>
      <c r="AG53" s="373"/>
      <c r="AH53" s="373"/>
      <c r="AI53" s="373"/>
      <c r="AJ53" s="373"/>
      <c r="AK53" s="373"/>
      <c r="AL53" s="373"/>
      <c r="AM53" s="373"/>
      <c r="AN53" s="373"/>
      <c r="AO53" s="373">
        <v>2</v>
      </c>
      <c r="AP53" s="373">
        <v>2</v>
      </c>
      <c r="AQ53" s="373">
        <v>2</v>
      </c>
      <c r="AR53" s="373">
        <v>2</v>
      </c>
      <c r="AS53" s="373">
        <v>2</v>
      </c>
      <c r="AT53" s="373">
        <v>2</v>
      </c>
      <c r="AU53" s="373">
        <v>2</v>
      </c>
      <c r="AV53" s="373">
        <v>2</v>
      </c>
      <c r="AW53" s="373">
        <v>2</v>
      </c>
      <c r="AX53" s="373">
        <v>2</v>
      </c>
      <c r="AY53" s="373">
        <v>2</v>
      </c>
      <c r="AZ53" s="373">
        <v>2</v>
      </c>
      <c r="BA53" s="373">
        <v>2</v>
      </c>
      <c r="BB53" s="373">
        <v>2</v>
      </c>
      <c r="BC53" s="373">
        <v>2</v>
      </c>
      <c r="BD53" s="373">
        <v>2</v>
      </c>
      <c r="BE53" s="373">
        <v>2</v>
      </c>
      <c r="BF53" s="373">
        <v>2</v>
      </c>
      <c r="BG53" s="373">
        <v>2</v>
      </c>
      <c r="BH53" s="373">
        <v>2</v>
      </c>
      <c r="BI53" s="373">
        <v>2</v>
      </c>
      <c r="BJ53" s="373">
        <v>2</v>
      </c>
      <c r="BK53" s="373">
        <v>2</v>
      </c>
      <c r="BL53" s="373">
        <v>2</v>
      </c>
      <c r="BM53" s="373"/>
      <c r="BN53" s="373"/>
      <c r="BO53" s="373"/>
      <c r="BP53" s="373"/>
      <c r="BQ53" s="371" t="s">
        <v>98</v>
      </c>
      <c r="BR53" s="371" t="s">
        <v>1362</v>
      </c>
      <c r="BS53" s="546" t="s">
        <v>1992</v>
      </c>
      <c r="BT53" s="542"/>
      <c r="BU53" s="541"/>
    </row>
    <row r="54" spans="2:73" s="69" customFormat="1" ht="12" customHeight="1">
      <c r="B54" s="365">
        <f t="shared" si="2"/>
        <v>36</v>
      </c>
      <c r="C54" s="370" t="s">
        <v>1876</v>
      </c>
      <c r="D54" s="540" t="s">
        <v>1962</v>
      </c>
      <c r="E54" s="541"/>
      <c r="F54" s="540" t="s">
        <v>1857</v>
      </c>
      <c r="G54" s="542"/>
      <c r="H54" s="541"/>
      <c r="I54" s="540" t="s">
        <v>1986</v>
      </c>
      <c r="J54" s="543"/>
      <c r="K54" s="543"/>
      <c r="L54" s="544"/>
      <c r="M54" s="545" t="s">
        <v>2145</v>
      </c>
      <c r="N54" s="543"/>
      <c r="O54" s="544"/>
      <c r="P54" s="371" t="s">
        <v>1978</v>
      </c>
      <c r="Q54" s="371" t="s">
        <v>1964</v>
      </c>
      <c r="R54" s="371" t="s">
        <v>1965</v>
      </c>
      <c r="S54" s="371">
        <v>10</v>
      </c>
      <c r="T54" s="372">
        <f t="shared" si="1"/>
        <v>40</v>
      </c>
      <c r="U54" s="373"/>
      <c r="V54" s="373"/>
      <c r="W54" s="373"/>
      <c r="X54" s="373"/>
      <c r="Y54" s="373"/>
      <c r="Z54" s="373"/>
      <c r="AA54" s="373"/>
      <c r="AB54" s="373"/>
      <c r="AC54" s="373"/>
      <c r="AD54" s="373"/>
      <c r="AE54" s="373"/>
      <c r="AF54" s="373"/>
      <c r="AG54" s="373"/>
      <c r="AH54" s="373"/>
      <c r="AI54" s="373"/>
      <c r="AJ54" s="373"/>
      <c r="AK54" s="373"/>
      <c r="AL54" s="373"/>
      <c r="AM54" s="373"/>
      <c r="AN54" s="373"/>
      <c r="AO54" s="373"/>
      <c r="AP54" s="373"/>
      <c r="AQ54" s="373"/>
      <c r="AR54" s="373"/>
      <c r="AS54" s="373"/>
      <c r="AT54" s="373"/>
      <c r="AU54" s="373"/>
      <c r="AV54" s="373"/>
      <c r="AW54" s="373">
        <v>2</v>
      </c>
      <c r="AX54" s="373">
        <v>2</v>
      </c>
      <c r="AY54" s="373">
        <v>2</v>
      </c>
      <c r="AZ54" s="373">
        <v>2</v>
      </c>
      <c r="BA54" s="373">
        <v>2</v>
      </c>
      <c r="BB54" s="373">
        <v>2</v>
      </c>
      <c r="BC54" s="373">
        <v>2</v>
      </c>
      <c r="BD54" s="373">
        <v>2</v>
      </c>
      <c r="BE54" s="373">
        <v>2</v>
      </c>
      <c r="BF54" s="373">
        <v>2</v>
      </c>
      <c r="BG54" s="373">
        <v>2</v>
      </c>
      <c r="BH54" s="373">
        <v>2</v>
      </c>
      <c r="BI54" s="373">
        <v>2</v>
      </c>
      <c r="BJ54" s="373">
        <v>2</v>
      </c>
      <c r="BK54" s="373">
        <v>2</v>
      </c>
      <c r="BL54" s="373">
        <v>2</v>
      </c>
      <c r="BM54" s="373">
        <v>2</v>
      </c>
      <c r="BN54" s="373">
        <v>2</v>
      </c>
      <c r="BO54" s="373">
        <v>2</v>
      </c>
      <c r="BP54" s="373">
        <v>2</v>
      </c>
      <c r="BQ54" s="371" t="s">
        <v>98</v>
      </c>
      <c r="BR54" s="371" t="s">
        <v>1362</v>
      </c>
      <c r="BS54" s="546" t="s">
        <v>1993</v>
      </c>
      <c r="BT54" s="542"/>
      <c r="BU54" s="541"/>
    </row>
    <row r="55" spans="2:73" s="69" customFormat="1" ht="12" customHeight="1">
      <c r="B55" s="365">
        <f t="shared" si="2"/>
        <v>37</v>
      </c>
      <c r="C55" s="370" t="s">
        <v>1876</v>
      </c>
      <c r="D55" s="540" t="s">
        <v>1962</v>
      </c>
      <c r="E55" s="541"/>
      <c r="F55" s="540" t="s">
        <v>1857</v>
      </c>
      <c r="G55" s="542"/>
      <c r="H55" s="541"/>
      <c r="I55" s="540" t="s">
        <v>2146</v>
      </c>
      <c r="J55" s="543"/>
      <c r="K55" s="543"/>
      <c r="L55" s="544"/>
      <c r="M55" s="545" t="s">
        <v>2147</v>
      </c>
      <c r="N55" s="543"/>
      <c r="O55" s="544"/>
      <c r="P55" s="371" t="s">
        <v>1978</v>
      </c>
      <c r="Q55" s="371" t="s">
        <v>1960</v>
      </c>
      <c r="R55" s="371" t="s">
        <v>1965</v>
      </c>
      <c r="S55" s="371">
        <v>10</v>
      </c>
      <c r="T55" s="372">
        <f t="shared" si="1"/>
        <v>20</v>
      </c>
      <c r="U55" s="373"/>
      <c r="V55" s="373"/>
      <c r="W55" s="373"/>
      <c r="X55" s="373"/>
      <c r="Y55" s="373"/>
      <c r="Z55" s="373"/>
      <c r="AA55" s="373"/>
      <c r="AB55" s="373"/>
      <c r="AC55" s="373"/>
      <c r="AD55" s="373"/>
      <c r="AE55" s="373"/>
      <c r="AF55" s="373"/>
      <c r="AG55" s="373"/>
      <c r="AH55" s="373"/>
      <c r="AI55" s="373"/>
      <c r="AJ55" s="373"/>
      <c r="AK55" s="373"/>
      <c r="AL55" s="373"/>
      <c r="AM55" s="373"/>
      <c r="AN55" s="373"/>
      <c r="AO55" s="373"/>
      <c r="AP55" s="373"/>
      <c r="AQ55" s="373"/>
      <c r="AR55" s="373"/>
      <c r="AS55" s="373"/>
      <c r="AT55" s="373"/>
      <c r="AU55" s="373"/>
      <c r="AV55" s="373"/>
      <c r="AW55" s="373">
        <v>1</v>
      </c>
      <c r="AX55" s="373">
        <v>1</v>
      </c>
      <c r="AY55" s="373">
        <v>1</v>
      </c>
      <c r="AZ55" s="373">
        <v>1</v>
      </c>
      <c r="BA55" s="373">
        <v>1</v>
      </c>
      <c r="BB55" s="373">
        <v>1</v>
      </c>
      <c r="BC55" s="373">
        <v>1</v>
      </c>
      <c r="BD55" s="373">
        <v>1</v>
      </c>
      <c r="BE55" s="373">
        <v>1</v>
      </c>
      <c r="BF55" s="373">
        <v>1</v>
      </c>
      <c r="BG55" s="373">
        <v>1</v>
      </c>
      <c r="BH55" s="373">
        <v>1</v>
      </c>
      <c r="BI55" s="373">
        <v>1</v>
      </c>
      <c r="BJ55" s="373">
        <v>1</v>
      </c>
      <c r="BK55" s="373">
        <v>1</v>
      </c>
      <c r="BL55" s="373">
        <v>1</v>
      </c>
      <c r="BM55" s="373">
        <v>1</v>
      </c>
      <c r="BN55" s="373">
        <v>1</v>
      </c>
      <c r="BO55" s="373">
        <v>1</v>
      </c>
      <c r="BP55" s="373">
        <v>1</v>
      </c>
      <c r="BQ55" s="371" t="s">
        <v>98</v>
      </c>
      <c r="BR55" s="371" t="s">
        <v>1362</v>
      </c>
      <c r="BS55" s="546" t="s">
        <v>1994</v>
      </c>
      <c r="BT55" s="542"/>
      <c r="BU55" s="541"/>
    </row>
    <row r="56" spans="2:73" s="69" customFormat="1" ht="12" customHeight="1">
      <c r="B56" s="365">
        <f t="shared" si="2"/>
        <v>38</v>
      </c>
      <c r="C56" s="370" t="s">
        <v>1876</v>
      </c>
      <c r="D56" s="540" t="s">
        <v>1962</v>
      </c>
      <c r="E56" s="541"/>
      <c r="F56" s="540" t="s">
        <v>1857</v>
      </c>
      <c r="G56" s="542"/>
      <c r="H56" s="541"/>
      <c r="I56" s="540" t="s">
        <v>2081</v>
      </c>
      <c r="J56" s="543"/>
      <c r="K56" s="543"/>
      <c r="L56" s="544"/>
      <c r="M56" s="545" t="s">
        <v>1988</v>
      </c>
      <c r="N56" s="543"/>
      <c r="O56" s="544"/>
      <c r="P56" s="371" t="s">
        <v>1978</v>
      </c>
      <c r="Q56" s="371" t="s">
        <v>1964</v>
      </c>
      <c r="R56" s="371" t="s">
        <v>1965</v>
      </c>
      <c r="S56" s="371">
        <v>8</v>
      </c>
      <c r="T56" s="372">
        <f t="shared" si="1"/>
        <v>32</v>
      </c>
      <c r="U56" s="373"/>
      <c r="V56" s="373"/>
      <c r="W56" s="373"/>
      <c r="X56" s="373"/>
      <c r="Y56" s="373"/>
      <c r="Z56" s="373"/>
      <c r="AA56" s="373"/>
      <c r="AB56" s="373"/>
      <c r="AC56" s="373"/>
      <c r="AD56" s="373"/>
      <c r="AE56" s="373"/>
      <c r="AF56" s="373"/>
      <c r="AG56" s="373"/>
      <c r="AH56" s="373"/>
      <c r="AI56" s="373"/>
      <c r="AJ56" s="373"/>
      <c r="AK56" s="373"/>
      <c r="AL56" s="373"/>
      <c r="AM56" s="373"/>
      <c r="AN56" s="373"/>
      <c r="AO56" s="373"/>
      <c r="AP56" s="373"/>
      <c r="AQ56" s="373"/>
      <c r="AR56" s="373"/>
      <c r="AS56" s="373"/>
      <c r="AT56" s="373"/>
      <c r="AU56" s="373"/>
      <c r="AV56" s="373"/>
      <c r="AW56" s="373"/>
      <c r="AX56" s="373"/>
      <c r="AY56" s="373"/>
      <c r="AZ56" s="373"/>
      <c r="BA56" s="373">
        <v>2</v>
      </c>
      <c r="BB56" s="373">
        <v>2</v>
      </c>
      <c r="BC56" s="373">
        <v>2</v>
      </c>
      <c r="BD56" s="373">
        <v>2</v>
      </c>
      <c r="BE56" s="373">
        <v>2</v>
      </c>
      <c r="BF56" s="373">
        <v>2</v>
      </c>
      <c r="BG56" s="373">
        <v>2</v>
      </c>
      <c r="BH56" s="373">
        <v>2</v>
      </c>
      <c r="BI56" s="373">
        <v>2</v>
      </c>
      <c r="BJ56" s="373">
        <v>2</v>
      </c>
      <c r="BK56" s="373">
        <v>2</v>
      </c>
      <c r="BL56" s="373">
        <v>2</v>
      </c>
      <c r="BM56" s="373">
        <v>2</v>
      </c>
      <c r="BN56" s="373">
        <v>2</v>
      </c>
      <c r="BO56" s="373">
        <v>2</v>
      </c>
      <c r="BP56" s="373">
        <v>2</v>
      </c>
      <c r="BQ56" s="371" t="s">
        <v>98</v>
      </c>
      <c r="BR56" s="371" t="s">
        <v>1362</v>
      </c>
      <c r="BS56" s="546" t="s">
        <v>1995</v>
      </c>
      <c r="BT56" s="542"/>
      <c r="BU56" s="541"/>
    </row>
    <row r="57" spans="2:73" ht="12" customHeight="1">
      <c r="B57" s="365">
        <f t="shared" si="2"/>
        <v>39</v>
      </c>
      <c r="C57" s="374" t="s">
        <v>1876</v>
      </c>
      <c r="D57" s="547" t="s">
        <v>1962</v>
      </c>
      <c r="E57" s="548"/>
      <c r="F57" s="547" t="s">
        <v>1857</v>
      </c>
      <c r="G57" s="549"/>
      <c r="H57" s="548"/>
      <c r="I57" s="547" t="s">
        <v>2148</v>
      </c>
      <c r="J57" s="550"/>
      <c r="K57" s="550"/>
      <c r="L57" s="551"/>
      <c r="M57" s="552" t="s">
        <v>2149</v>
      </c>
      <c r="N57" s="550"/>
      <c r="O57" s="551"/>
      <c r="P57" s="375" t="s">
        <v>1978</v>
      </c>
      <c r="Q57" s="375" t="s">
        <v>1960</v>
      </c>
      <c r="R57" s="375" t="s">
        <v>1965</v>
      </c>
      <c r="S57" s="375">
        <v>8</v>
      </c>
      <c r="T57" s="376">
        <f t="shared" si="1"/>
        <v>32</v>
      </c>
      <c r="U57" s="377"/>
      <c r="V57" s="377"/>
      <c r="W57" s="377"/>
      <c r="X57" s="377"/>
      <c r="Y57" s="377"/>
      <c r="Z57" s="377"/>
      <c r="AA57" s="377"/>
      <c r="AB57" s="377"/>
      <c r="AC57" s="377"/>
      <c r="AD57" s="377"/>
      <c r="AE57" s="377"/>
      <c r="AF57" s="377"/>
      <c r="AG57" s="377"/>
      <c r="AH57" s="377"/>
      <c r="AI57" s="377"/>
      <c r="AJ57" s="377"/>
      <c r="AK57" s="377"/>
      <c r="AL57" s="377"/>
      <c r="AM57" s="377"/>
      <c r="AN57" s="377"/>
      <c r="AO57" s="377"/>
      <c r="AP57" s="377"/>
      <c r="AQ57" s="377"/>
      <c r="AR57" s="377"/>
      <c r="AS57" s="377"/>
      <c r="AT57" s="377"/>
      <c r="AU57" s="377"/>
      <c r="AV57" s="377"/>
      <c r="AW57" s="377"/>
      <c r="AX57" s="377"/>
      <c r="AY57" s="377"/>
      <c r="AZ57" s="377"/>
      <c r="BA57" s="377">
        <v>2</v>
      </c>
      <c r="BB57" s="377">
        <v>2</v>
      </c>
      <c r="BC57" s="377">
        <v>2</v>
      </c>
      <c r="BD57" s="377">
        <v>2</v>
      </c>
      <c r="BE57" s="377">
        <v>2</v>
      </c>
      <c r="BF57" s="377">
        <v>2</v>
      </c>
      <c r="BG57" s="377">
        <v>2</v>
      </c>
      <c r="BH57" s="377">
        <v>2</v>
      </c>
      <c r="BI57" s="377">
        <v>2</v>
      </c>
      <c r="BJ57" s="377">
        <v>2</v>
      </c>
      <c r="BK57" s="377">
        <v>2</v>
      </c>
      <c r="BL57" s="377">
        <v>2</v>
      </c>
      <c r="BM57" s="377">
        <v>2</v>
      </c>
      <c r="BN57" s="377">
        <v>2</v>
      </c>
      <c r="BO57" s="377">
        <v>2</v>
      </c>
      <c r="BP57" s="377">
        <v>2</v>
      </c>
      <c r="BQ57" s="375" t="s">
        <v>98</v>
      </c>
      <c r="BR57" s="375" t="s">
        <v>1362</v>
      </c>
      <c r="BS57" s="553" t="s">
        <v>1996</v>
      </c>
      <c r="BT57" s="549"/>
      <c r="BU57" s="548"/>
    </row>
    <row r="58" spans="2:73" ht="16.5" customHeight="1">
      <c r="B58" s="70"/>
      <c r="C58" s="70"/>
      <c r="D58" s="554"/>
      <c r="E58" s="554"/>
      <c r="F58" s="554"/>
      <c r="G58" s="554"/>
      <c r="H58" s="554"/>
      <c r="I58" s="554"/>
      <c r="J58" s="554"/>
      <c r="K58" s="554"/>
      <c r="L58" s="554"/>
      <c r="M58" s="72"/>
      <c r="N58" s="70"/>
      <c r="O58" s="71" t="s">
        <v>99</v>
      </c>
      <c r="P58" s="71">
        <f>COUNTIF(P$19:P$57, O58)</f>
        <v>0</v>
      </c>
      <c r="Q58" s="555"/>
      <c r="R58" s="556"/>
      <c r="S58" s="556"/>
      <c r="T58" s="364"/>
      <c r="U58" s="388">
        <f>SUMIF($P$19:$P$57,$O58,U$19:U$57)</f>
        <v>0</v>
      </c>
      <c r="V58" s="388">
        <f>SUMIF($P$19:$P$57,$O58,V$19:V$57)</f>
        <v>0</v>
      </c>
      <c r="W58" s="388">
        <f>SUMIF($P$19:$P$57,$O58,W$19:W$57)</f>
        <v>0</v>
      </c>
      <c r="X58" s="388">
        <f>SUMIF($P$19:$P$57,$O58,X$19:X$57)</f>
        <v>0</v>
      </c>
      <c r="Y58" s="388">
        <f>SUMIF($P$19:$P$57,$O58,Y$19:Y$57)</f>
        <v>0</v>
      </c>
      <c r="Z58" s="388">
        <f>SUMIF($P$19:$P$57,$O58,Z$19:Z$57)</f>
        <v>0</v>
      </c>
      <c r="AA58" s="388">
        <f>SUMIF($P$19:$P$57,$O58,AA$19:AA$57)</f>
        <v>0</v>
      </c>
      <c r="AB58" s="388">
        <f>SUMIF($P$19:$P$57,$O58,AB$19:AB$57)</f>
        <v>0</v>
      </c>
      <c r="AC58" s="388">
        <f>SUMIF($P$19:$P$57,$O58,AC$19:AC$57)</f>
        <v>0</v>
      </c>
      <c r="AD58" s="388">
        <f>SUMIF($P$19:$P$57,$O58,AD$19:AD$57)</f>
        <v>0</v>
      </c>
      <c r="AE58" s="388">
        <f>SUMIF($P$19:$P$57,$O58,AE$19:AE$57)</f>
        <v>0</v>
      </c>
      <c r="AF58" s="388">
        <f>SUMIF($P$19:$P$57,$O58,AF$19:AF$57)</f>
        <v>0</v>
      </c>
      <c r="AG58" s="388">
        <f>SUMIF($P$19:$P$57,$O58,AG$19:AG$57)</f>
        <v>0</v>
      </c>
      <c r="AH58" s="388">
        <f>SUMIF($P$19:$P$57,$O58,AH$19:AH$57)</f>
        <v>0</v>
      </c>
      <c r="AI58" s="388">
        <f>SUMIF($P$19:$P$57,$O58,AI$19:AI$57)</f>
        <v>0</v>
      </c>
      <c r="AJ58" s="388">
        <f>SUMIF($P$19:$P$57,$O58,AJ$19:AJ$57)</f>
        <v>0</v>
      </c>
      <c r="AK58" s="388">
        <f>SUMIF($P$19:$P$57,$O58,AK$19:AK$57)</f>
        <v>0</v>
      </c>
      <c r="AL58" s="388">
        <f>SUMIF($P$19:$P$57,$O58,AL$19:AL$57)</f>
        <v>0</v>
      </c>
      <c r="AM58" s="388">
        <f>SUMIF($P$19:$P$57,$O58,AM$19:AM$57)</f>
        <v>0</v>
      </c>
      <c r="AN58" s="388">
        <f>SUMIF($P$19:$P$57,$O58,AN$19:AN$57)</f>
        <v>0</v>
      </c>
      <c r="AO58" s="388">
        <f>SUMIF($P$19:$P$57,$O58,AO$19:AO$57)</f>
        <v>0</v>
      </c>
      <c r="AP58" s="388">
        <f>SUMIF($P$19:$P$57,$O58,AP$19:AP$57)</f>
        <v>0</v>
      </c>
      <c r="AQ58" s="388">
        <f>SUMIF($P$19:$P$57,$O58,AQ$19:AQ$57)</f>
        <v>0</v>
      </c>
      <c r="AR58" s="388">
        <f>SUMIF($P$19:$P$57,$O58,AR$19:AR$57)</f>
        <v>0</v>
      </c>
      <c r="AS58" s="388">
        <f>SUMIF($P$19:$P$57,$O58,AS$19:AS$57)</f>
        <v>0</v>
      </c>
      <c r="AT58" s="388">
        <f>SUMIF($P$19:$P$57,$O58,AT$19:AT$57)</f>
        <v>0</v>
      </c>
      <c r="AU58" s="388">
        <f>SUMIF($P$19:$P$57,$O58,AU$19:AU$57)</f>
        <v>0</v>
      </c>
      <c r="AV58" s="388">
        <f>SUMIF($P$19:$P$57,$O58,AV$19:AV$57)</f>
        <v>0</v>
      </c>
      <c r="AW58" s="388">
        <f>SUMIF($P$19:$P$57,$O58,AW$19:AW$57)</f>
        <v>0</v>
      </c>
      <c r="AX58" s="388">
        <f>SUMIF($P$19:$P$57,$O58,AX$19:AX$57)</f>
        <v>0</v>
      </c>
      <c r="AY58" s="388">
        <f>SUMIF($P$19:$P$57,$O58,AY$19:AY$57)</f>
        <v>0</v>
      </c>
      <c r="AZ58" s="388">
        <f>SUMIF($P$19:$P$57,$O58,AZ$19:AZ$57)</f>
        <v>0</v>
      </c>
      <c r="BA58" s="388">
        <f>SUMIF($P$19:$P$57,$O58,BA$19:BA$57)</f>
        <v>0</v>
      </c>
      <c r="BB58" s="388">
        <f>SUMIF($P$19:$P$57,$O58,BB$19:BB$57)</f>
        <v>0</v>
      </c>
      <c r="BC58" s="388">
        <f>SUMIF($P$19:$P$57,$O58,BC$19:BC$57)</f>
        <v>0</v>
      </c>
      <c r="BD58" s="388">
        <f>SUMIF($P$19:$P$57,$O58,BD$19:BD$57)</f>
        <v>0</v>
      </c>
      <c r="BE58" s="388">
        <f>SUMIF($P$19:$P$57,$O58,BE$19:BE$57)</f>
        <v>0</v>
      </c>
      <c r="BF58" s="388">
        <f>SUMIF($P$19:$P$57,$O58,BF$19:BF$57)</f>
        <v>0</v>
      </c>
      <c r="BG58" s="388">
        <f>SUMIF($P$19:$P$57,$O58,BG$19:BG$57)</f>
        <v>0</v>
      </c>
      <c r="BH58" s="388">
        <f>SUMIF($P$19:$P$57,$O58,BH$19:BH$57)</f>
        <v>0</v>
      </c>
      <c r="BI58" s="388">
        <f>SUMIF($P$19:$P$57,$O58,BI$19:BI$57)</f>
        <v>0</v>
      </c>
      <c r="BJ58" s="388">
        <f>SUMIF($P$19:$P$57,$O58,BJ$19:BJ$57)</f>
        <v>0</v>
      </c>
      <c r="BK58" s="388">
        <f>SUMIF($P$19:$P$57,$O58,BK$19:BK$57)</f>
        <v>0</v>
      </c>
      <c r="BL58" s="388">
        <f>SUMIF($P$19:$P$57,$O58,BL$19:BL$57)</f>
        <v>0</v>
      </c>
      <c r="BM58" s="388">
        <f>SUMIF($P$19:$P$57,$O58,BM$19:BM$57)</f>
        <v>0</v>
      </c>
      <c r="BN58" s="388">
        <f>SUMIF($P$19:$P$57,$O58,BN$19:BN$57)</f>
        <v>0</v>
      </c>
      <c r="BO58" s="388">
        <f>SUMIF($P$19:$P$57,$O58,BO$19:BO$57)</f>
        <v>0</v>
      </c>
      <c r="BP58" s="389"/>
      <c r="BQ58" s="71"/>
      <c r="BR58" s="71"/>
      <c r="BS58" s="557"/>
      <c r="BT58" s="557"/>
      <c r="BU58" s="555"/>
    </row>
    <row r="59" spans="2:73" ht="16.5" customHeight="1">
      <c r="B59" s="70"/>
      <c r="C59" s="70"/>
      <c r="D59" s="554"/>
      <c r="E59" s="554"/>
      <c r="F59" s="554"/>
      <c r="G59" s="554"/>
      <c r="H59" s="554"/>
      <c r="I59" s="554"/>
      <c r="J59" s="554"/>
      <c r="K59" s="554"/>
      <c r="L59" s="554"/>
      <c r="M59" s="72"/>
      <c r="N59" s="70"/>
      <c r="O59" s="73" t="s">
        <v>100</v>
      </c>
      <c r="P59" s="73">
        <f>COUNTIF(P$19:P$57, O59)</f>
        <v>0</v>
      </c>
      <c r="Q59" s="561"/>
      <c r="R59" s="562"/>
      <c r="S59" s="562"/>
      <c r="T59" s="74"/>
      <c r="U59" s="390">
        <f>SUMIF($P$19:$P$57,$O59,U$19:U$57)</f>
        <v>0</v>
      </c>
      <c r="V59" s="390">
        <f>SUMIF($P$19:$P$57,$O59,V$19:V$57)</f>
        <v>0</v>
      </c>
      <c r="W59" s="390">
        <f>SUMIF($P$19:$P$57,$O59,W$19:W$57)</f>
        <v>0</v>
      </c>
      <c r="X59" s="390">
        <f>SUMIF($P$19:$P$57,$O59,X$19:X$57)</f>
        <v>0</v>
      </c>
      <c r="Y59" s="390">
        <f>SUMIF($P$19:$P$57,$O59,Y$19:Y$57)</f>
        <v>0</v>
      </c>
      <c r="Z59" s="390">
        <f>SUMIF($P$19:$P$57,$O59,Z$19:Z$57)</f>
        <v>0</v>
      </c>
      <c r="AA59" s="390">
        <f>SUMIF($P$19:$P$57,$O59,AA$19:AA$57)</f>
        <v>0</v>
      </c>
      <c r="AB59" s="390">
        <f>SUMIF($P$19:$P$57,$O59,AB$19:AB$57)</f>
        <v>0</v>
      </c>
      <c r="AC59" s="390">
        <f>SUMIF($P$19:$P$57,$O59,AC$19:AC$57)</f>
        <v>0</v>
      </c>
      <c r="AD59" s="390">
        <f>SUMIF($P$19:$P$57,$O59,AD$19:AD$57)</f>
        <v>0</v>
      </c>
      <c r="AE59" s="390">
        <f>SUMIF($P$19:$P$57,$O59,AE$19:AE$57)</f>
        <v>0</v>
      </c>
      <c r="AF59" s="390">
        <f>SUMIF($P$19:$P$57,$O59,AF$19:AF$57)</f>
        <v>0</v>
      </c>
      <c r="AG59" s="390">
        <f>SUMIF($P$19:$P$57,$O59,AG$19:AG$57)</f>
        <v>0</v>
      </c>
      <c r="AH59" s="390">
        <f>SUMIF($P$19:$P$57,$O59,AH$19:AH$57)</f>
        <v>0</v>
      </c>
      <c r="AI59" s="390">
        <f>SUMIF($P$19:$P$57,$O59,AI$19:AI$57)</f>
        <v>0</v>
      </c>
      <c r="AJ59" s="390">
        <f>SUMIF($P$19:$P$57,$O59,AJ$19:AJ$57)</f>
        <v>0</v>
      </c>
      <c r="AK59" s="390">
        <f>SUMIF($P$19:$P$57,$O59,AK$19:AK$57)</f>
        <v>0</v>
      </c>
      <c r="AL59" s="390">
        <f>SUMIF($P$19:$P$57,$O59,AL$19:AL$57)</f>
        <v>0</v>
      </c>
      <c r="AM59" s="390">
        <f>SUMIF($P$19:$P$57,$O59,AM$19:AM$57)</f>
        <v>0</v>
      </c>
      <c r="AN59" s="390">
        <f>SUMIF($P$19:$P$57,$O59,AN$19:AN$57)</f>
        <v>0</v>
      </c>
      <c r="AO59" s="390">
        <f>SUMIF($P$19:$P$57,$O59,AO$19:AO$57)</f>
        <v>0</v>
      </c>
      <c r="AP59" s="390">
        <f>SUMIF($P$19:$P$57,$O59,AP$19:AP$57)</f>
        <v>0</v>
      </c>
      <c r="AQ59" s="390">
        <f>SUMIF($P$19:$P$57,$O59,AQ$19:AQ$57)</f>
        <v>0</v>
      </c>
      <c r="AR59" s="390">
        <f>SUMIF($P$19:$P$57,$O59,AR$19:AR$57)</f>
        <v>0</v>
      </c>
      <c r="AS59" s="390">
        <f>SUMIF($P$19:$P$57,$O59,AS$19:AS$57)</f>
        <v>0</v>
      </c>
      <c r="AT59" s="390">
        <f>SUMIF($P$19:$P$57,$O59,AT$19:AT$57)</f>
        <v>0</v>
      </c>
      <c r="AU59" s="390">
        <f>SUMIF($P$19:$P$57,$O59,AU$19:AU$57)</f>
        <v>0</v>
      </c>
      <c r="AV59" s="390">
        <f>SUMIF($P$19:$P$57,$O59,AV$19:AV$57)</f>
        <v>0</v>
      </c>
      <c r="AW59" s="390">
        <f>SUMIF($P$19:$P$57,$O59,AW$19:AW$57)</f>
        <v>0</v>
      </c>
      <c r="AX59" s="390">
        <f>SUMIF($P$19:$P$57,$O59,AX$19:AX$57)</f>
        <v>0</v>
      </c>
      <c r="AY59" s="390">
        <f>SUMIF($P$19:$P$57,$O59,AY$19:AY$57)</f>
        <v>0</v>
      </c>
      <c r="AZ59" s="390">
        <f>SUMIF($P$19:$P$57,$O59,AZ$19:AZ$57)</f>
        <v>0</v>
      </c>
      <c r="BA59" s="390">
        <f>SUMIF($P$19:$P$57,$O59,BA$19:BA$57)</f>
        <v>0</v>
      </c>
      <c r="BB59" s="390">
        <f>SUMIF($P$19:$P$57,$O59,BB$19:BB$57)</f>
        <v>0</v>
      </c>
      <c r="BC59" s="390">
        <f>SUMIF($P$19:$P$57,$O59,BC$19:BC$57)</f>
        <v>0</v>
      </c>
      <c r="BD59" s="390">
        <f>SUMIF($P$19:$P$57,$O59,BD$19:BD$57)</f>
        <v>0</v>
      </c>
      <c r="BE59" s="390">
        <f>SUMIF($P$19:$P$57,$O59,BE$19:BE$57)</f>
        <v>0</v>
      </c>
      <c r="BF59" s="390">
        <f>SUMIF($P$19:$P$57,$O59,BF$19:BF$57)</f>
        <v>0</v>
      </c>
      <c r="BG59" s="390">
        <f>SUMIF($P$19:$P$57,$O59,BG$19:BG$57)</f>
        <v>0</v>
      </c>
      <c r="BH59" s="390">
        <f>SUMIF($P$19:$P$57,$O59,BH$19:BH$57)</f>
        <v>0</v>
      </c>
      <c r="BI59" s="390">
        <f>SUMIF($P$19:$P$57,$O59,BI$19:BI$57)</f>
        <v>0</v>
      </c>
      <c r="BJ59" s="390">
        <f>SUMIF($P$19:$P$57,$O59,BJ$19:BJ$57)</f>
        <v>0</v>
      </c>
      <c r="BK59" s="390">
        <f>SUMIF($P$19:$P$57,$O59,BK$19:BK$57)</f>
        <v>0</v>
      </c>
      <c r="BL59" s="390">
        <f>SUMIF($P$19:$P$57,$O59,BL$19:BL$57)</f>
        <v>0</v>
      </c>
      <c r="BM59" s="390">
        <f>SUMIF($P$19:$P$57,$O59,BM$19:BM$57)</f>
        <v>0</v>
      </c>
      <c r="BN59" s="390">
        <f>SUMIF($P$19:$P$57,$O59,BN$19:BN$57)</f>
        <v>0</v>
      </c>
      <c r="BO59" s="390">
        <f>SUMIF($P$19:$P$57,$O59,BO$19:BO$57)</f>
        <v>0</v>
      </c>
      <c r="BP59" s="391"/>
      <c r="BQ59" s="73"/>
      <c r="BR59" s="73"/>
      <c r="BS59" s="557"/>
      <c r="BT59" s="557"/>
      <c r="BU59" s="555"/>
    </row>
    <row r="60" spans="2:73" ht="16.5" customHeight="1">
      <c r="B60" s="75"/>
      <c r="C60" s="75"/>
      <c r="D60" s="563"/>
      <c r="E60" s="563"/>
      <c r="F60" s="563"/>
      <c r="G60" s="563"/>
      <c r="H60" s="563"/>
      <c r="I60" s="563"/>
      <c r="J60" s="563"/>
      <c r="K60" s="563"/>
      <c r="L60" s="563"/>
      <c r="M60" s="76"/>
      <c r="N60" s="75"/>
      <c r="O60" s="73" t="s">
        <v>101</v>
      </c>
      <c r="P60" s="73">
        <f>COUNTIF(P$19:P$57, O60)</f>
        <v>0</v>
      </c>
      <c r="Q60" s="564"/>
      <c r="R60" s="565"/>
      <c r="S60" s="565"/>
      <c r="T60" s="77"/>
      <c r="U60" s="390">
        <f>SUMIF($P$19:$P$57,$O60,U$19:U$57)</f>
        <v>0</v>
      </c>
      <c r="V60" s="390">
        <f>SUMIF($P$19:$P$57,$O60,V$19:V$57)</f>
        <v>0</v>
      </c>
      <c r="W60" s="390">
        <f>SUMIF($P$19:$P$57,$O60,W$19:W$57)</f>
        <v>0</v>
      </c>
      <c r="X60" s="390">
        <f>SUMIF($P$19:$P$57,$O60,X$19:X$57)</f>
        <v>0</v>
      </c>
      <c r="Y60" s="390">
        <f>SUMIF($P$19:$P$57,$O60,Y$19:Y$57)</f>
        <v>0</v>
      </c>
      <c r="Z60" s="390">
        <f>SUMIF($P$19:$P$57,$O60,Z$19:Z$57)</f>
        <v>0</v>
      </c>
      <c r="AA60" s="390">
        <f>SUMIF($P$19:$P$57,$O60,AA$19:AA$57)</f>
        <v>0</v>
      </c>
      <c r="AB60" s="390">
        <f>SUMIF($P$19:$P$57,$O60,AB$19:AB$57)</f>
        <v>0</v>
      </c>
      <c r="AC60" s="390">
        <f>SUMIF($P$19:$P$57,$O60,AC$19:AC$57)</f>
        <v>0</v>
      </c>
      <c r="AD60" s="390">
        <f>SUMIF($P$19:$P$57,$O60,AD$19:AD$57)</f>
        <v>0</v>
      </c>
      <c r="AE60" s="390">
        <f>SUMIF($P$19:$P$57,$O60,AE$19:AE$57)</f>
        <v>0</v>
      </c>
      <c r="AF60" s="390">
        <f>SUMIF($P$19:$P$57,$O60,AF$19:AF$57)</f>
        <v>0</v>
      </c>
      <c r="AG60" s="390">
        <f>SUMIF($P$19:$P$57,$O60,AG$19:AG$57)</f>
        <v>0</v>
      </c>
      <c r="AH60" s="390">
        <f>SUMIF($P$19:$P$57,$O60,AH$19:AH$57)</f>
        <v>0</v>
      </c>
      <c r="AI60" s="390">
        <f>SUMIF($P$19:$P$57,$O60,AI$19:AI$57)</f>
        <v>0</v>
      </c>
      <c r="AJ60" s="390">
        <f>SUMIF($P$19:$P$57,$O60,AJ$19:AJ$57)</f>
        <v>0</v>
      </c>
      <c r="AK60" s="390">
        <f>SUMIF($P$19:$P$57,$O60,AK$19:AK$57)</f>
        <v>0</v>
      </c>
      <c r="AL60" s="390">
        <f>SUMIF($P$19:$P$57,$O60,AL$19:AL$57)</f>
        <v>0</v>
      </c>
      <c r="AM60" s="390">
        <f>SUMIF($P$19:$P$57,$O60,AM$19:AM$57)</f>
        <v>0</v>
      </c>
      <c r="AN60" s="390">
        <f>SUMIF($P$19:$P$57,$O60,AN$19:AN$57)</f>
        <v>0</v>
      </c>
      <c r="AO60" s="390">
        <f>SUMIF($P$19:$P$57,$O60,AO$19:AO$57)</f>
        <v>0</v>
      </c>
      <c r="AP60" s="390">
        <f>SUMIF($P$19:$P$57,$O60,AP$19:AP$57)</f>
        <v>0</v>
      </c>
      <c r="AQ60" s="390">
        <f>SUMIF($P$19:$P$57,$O60,AQ$19:AQ$57)</f>
        <v>0</v>
      </c>
      <c r="AR60" s="390">
        <f>SUMIF($P$19:$P$57,$O60,AR$19:AR$57)</f>
        <v>0</v>
      </c>
      <c r="AS60" s="390">
        <f>SUMIF($P$19:$P$57,$O60,AS$19:AS$57)</f>
        <v>0</v>
      </c>
      <c r="AT60" s="390">
        <f>SUMIF($P$19:$P$57,$O60,AT$19:AT$57)</f>
        <v>0</v>
      </c>
      <c r="AU60" s="390">
        <f>SUMIF($P$19:$P$57,$O60,AU$19:AU$57)</f>
        <v>0</v>
      </c>
      <c r="AV60" s="390">
        <f>SUMIF($P$19:$P$57,$O60,AV$19:AV$57)</f>
        <v>0</v>
      </c>
      <c r="AW60" s="390">
        <f>SUMIF($P$19:$P$57,$O60,AW$19:AW$57)</f>
        <v>0</v>
      </c>
      <c r="AX60" s="390">
        <f>SUMIF($P$19:$P$57,$O60,AX$19:AX$57)</f>
        <v>0</v>
      </c>
      <c r="AY60" s="390">
        <f>SUMIF($P$19:$P$57,$O60,AY$19:AY$57)</f>
        <v>0</v>
      </c>
      <c r="AZ60" s="390">
        <f>SUMIF($P$19:$P$57,$O60,AZ$19:AZ$57)</f>
        <v>0</v>
      </c>
      <c r="BA60" s="390">
        <f>SUMIF($P$19:$P$57,$O60,BA$19:BA$57)</f>
        <v>0</v>
      </c>
      <c r="BB60" s="390">
        <f>SUMIF($P$19:$P$57,$O60,BB$19:BB$57)</f>
        <v>0</v>
      </c>
      <c r="BC60" s="390">
        <f>SUMIF($P$19:$P$57,$O60,BC$19:BC$57)</f>
        <v>0</v>
      </c>
      <c r="BD60" s="390">
        <f>SUMIF($P$19:$P$57,$O60,BD$19:BD$57)</f>
        <v>0</v>
      </c>
      <c r="BE60" s="390">
        <f>SUMIF($P$19:$P$57,$O60,BE$19:BE$57)</f>
        <v>0</v>
      </c>
      <c r="BF60" s="390">
        <f>SUMIF($P$19:$P$57,$O60,BF$19:BF$57)</f>
        <v>0</v>
      </c>
      <c r="BG60" s="390">
        <f>SUMIF($P$19:$P$57,$O60,BG$19:BG$57)</f>
        <v>0</v>
      </c>
      <c r="BH60" s="390">
        <f>SUMIF($P$19:$P$57,$O60,BH$19:BH$57)</f>
        <v>0</v>
      </c>
      <c r="BI60" s="390">
        <f>SUMIF($P$19:$P$57,$O60,BI$19:BI$57)</f>
        <v>0</v>
      </c>
      <c r="BJ60" s="390">
        <f>SUMIF($P$19:$P$57,$O60,BJ$19:BJ$57)</f>
        <v>0</v>
      </c>
      <c r="BK60" s="390">
        <f>SUMIF($P$19:$P$57,$O60,BK$19:BK$57)</f>
        <v>0</v>
      </c>
      <c r="BL60" s="390">
        <f>SUMIF($P$19:$P$57,$O60,BL$19:BL$57)</f>
        <v>0</v>
      </c>
      <c r="BM60" s="390">
        <f>SUMIF($P$19:$P$57,$O60,BM$19:BM$57)</f>
        <v>0</v>
      </c>
      <c r="BN60" s="390">
        <f>SUMIF($P$19:$P$57,$O60,BN$19:BN$57)</f>
        <v>0</v>
      </c>
      <c r="BO60" s="390">
        <f>SUMIF($P$19:$P$57,$O60,BO$19:BO$57)</f>
        <v>0</v>
      </c>
      <c r="BP60" s="391"/>
      <c r="BQ60" s="73"/>
      <c r="BR60" s="73"/>
      <c r="BS60" s="566"/>
      <c r="BT60" s="566"/>
      <c r="BU60" s="564"/>
    </row>
    <row r="63" spans="2:73" ht="16.5" customHeight="1">
      <c r="B63" s="558" t="s">
        <v>102</v>
      </c>
      <c r="C63" s="558"/>
      <c r="D63" s="559"/>
      <c r="E63" s="559"/>
      <c r="F63" s="559"/>
      <c r="G63" s="559"/>
      <c r="H63" s="559"/>
      <c r="I63" s="559"/>
      <c r="J63" s="559"/>
      <c r="K63" s="559"/>
      <c r="L63" s="559"/>
      <c r="M63" s="559"/>
      <c r="N63" s="559"/>
      <c r="O63" s="559"/>
      <c r="P63" s="559"/>
      <c r="Q63" s="559"/>
      <c r="R63" s="559"/>
      <c r="S63" s="559"/>
      <c r="T63" s="559"/>
      <c r="U63" s="559"/>
      <c r="V63" s="559"/>
      <c r="W63" s="559"/>
      <c r="X63" s="559"/>
      <c r="Y63" s="559"/>
      <c r="Z63" s="559"/>
      <c r="AA63" s="559"/>
      <c r="AB63" s="559"/>
      <c r="AC63" s="559"/>
      <c r="AD63" s="559"/>
      <c r="AE63" s="559"/>
      <c r="AF63" s="559"/>
      <c r="AG63" s="559"/>
      <c r="AH63" s="559"/>
      <c r="AI63" s="559"/>
      <c r="AJ63" s="559"/>
      <c r="AK63" s="559"/>
      <c r="AL63" s="559"/>
      <c r="AM63" s="559"/>
      <c r="AN63" s="559"/>
      <c r="AO63" s="559"/>
      <c r="AP63" s="559"/>
      <c r="AQ63" s="559"/>
      <c r="AR63" s="559"/>
      <c r="AS63" s="559"/>
      <c r="AT63" s="559"/>
      <c r="AU63" s="559"/>
      <c r="AV63" s="559"/>
      <c r="AW63" s="559"/>
      <c r="AX63" s="559"/>
      <c r="AY63" s="559"/>
      <c r="AZ63" s="559"/>
      <c r="BA63" s="559"/>
      <c r="BB63" s="559"/>
      <c r="BC63" s="559"/>
      <c r="BD63" s="559"/>
      <c r="BE63" s="559"/>
      <c r="BF63" s="559"/>
      <c r="BG63" s="559"/>
      <c r="BH63" s="559"/>
      <c r="BI63" s="559"/>
      <c r="BJ63" s="559"/>
      <c r="BK63" s="559"/>
      <c r="BL63" s="559"/>
      <c r="BM63" s="559"/>
      <c r="BN63" s="559"/>
      <c r="BO63" s="559"/>
      <c r="BP63" s="559"/>
      <c r="BQ63" s="559"/>
      <c r="BR63" s="559"/>
      <c r="BS63" s="559"/>
      <c r="BT63" s="559"/>
      <c r="BU63" s="560"/>
    </row>
    <row r="64" spans="2:73" ht="16.5" customHeight="1">
      <c r="B64" s="558"/>
      <c r="C64" s="558"/>
      <c r="D64" s="559"/>
      <c r="E64" s="559"/>
      <c r="F64" s="559"/>
      <c r="G64" s="559"/>
      <c r="H64" s="559"/>
      <c r="I64" s="559"/>
      <c r="J64" s="559"/>
      <c r="K64" s="559"/>
      <c r="L64" s="559"/>
      <c r="M64" s="559"/>
      <c r="N64" s="559"/>
      <c r="O64" s="559"/>
      <c r="P64" s="559"/>
      <c r="Q64" s="559"/>
      <c r="R64" s="559"/>
      <c r="S64" s="559"/>
      <c r="T64" s="559"/>
      <c r="U64" s="559"/>
      <c r="V64" s="559"/>
      <c r="W64" s="559"/>
      <c r="X64" s="559"/>
      <c r="Y64" s="559"/>
      <c r="Z64" s="559"/>
      <c r="AA64" s="559"/>
      <c r="AB64" s="559"/>
      <c r="AC64" s="559"/>
      <c r="AD64" s="559"/>
      <c r="AE64" s="559"/>
      <c r="AF64" s="559"/>
      <c r="AG64" s="559"/>
      <c r="AH64" s="559"/>
      <c r="AI64" s="559"/>
      <c r="AJ64" s="559"/>
      <c r="AK64" s="559"/>
      <c r="AL64" s="559"/>
      <c r="AM64" s="559"/>
      <c r="AN64" s="559"/>
      <c r="AO64" s="559"/>
      <c r="AP64" s="559"/>
      <c r="AQ64" s="559"/>
      <c r="AR64" s="559"/>
      <c r="AS64" s="559"/>
      <c r="AT64" s="559"/>
      <c r="AU64" s="559"/>
      <c r="AV64" s="559"/>
      <c r="AW64" s="559"/>
      <c r="AX64" s="559"/>
      <c r="AY64" s="559"/>
      <c r="AZ64" s="559"/>
      <c r="BA64" s="559"/>
      <c r="BB64" s="559"/>
      <c r="BC64" s="559"/>
      <c r="BD64" s="559"/>
      <c r="BE64" s="559"/>
      <c r="BF64" s="559"/>
      <c r="BG64" s="559"/>
      <c r="BH64" s="559"/>
      <c r="BI64" s="559"/>
      <c r="BJ64" s="559"/>
      <c r="BK64" s="559"/>
      <c r="BL64" s="559"/>
      <c r="BM64" s="559"/>
      <c r="BN64" s="559"/>
      <c r="BO64" s="559"/>
      <c r="BP64" s="559"/>
      <c r="BQ64" s="559"/>
      <c r="BR64" s="559"/>
      <c r="BS64" s="559"/>
      <c r="BT64" s="559"/>
      <c r="BU64" s="560"/>
    </row>
    <row r="65" spans="2:73" ht="16.5" customHeight="1">
      <c r="B65" s="78" t="s">
        <v>103</v>
      </c>
      <c r="C65" s="78" t="s">
        <v>104</v>
      </c>
      <c r="D65" s="513" t="s">
        <v>105</v>
      </c>
      <c r="E65" s="513"/>
      <c r="F65" s="513" t="s">
        <v>106</v>
      </c>
      <c r="G65" s="513"/>
      <c r="H65" s="513"/>
      <c r="I65" s="513" t="s">
        <v>107</v>
      </c>
      <c r="J65" s="513"/>
      <c r="K65" s="513"/>
      <c r="L65" s="513"/>
      <c r="M65" s="513" t="s">
        <v>108</v>
      </c>
      <c r="N65" s="513"/>
      <c r="O65" s="513" t="s">
        <v>109</v>
      </c>
      <c r="P65" s="513"/>
      <c r="Q65" s="513" t="s">
        <v>110</v>
      </c>
      <c r="R65" s="513"/>
      <c r="S65" s="513"/>
      <c r="T65" s="513"/>
      <c r="U65" s="513"/>
      <c r="V65" s="513"/>
      <c r="W65" s="513"/>
      <c r="X65" s="513"/>
      <c r="Y65" s="513"/>
      <c r="Z65" s="513"/>
      <c r="AA65" s="513"/>
      <c r="AB65" s="513"/>
      <c r="AC65" s="513"/>
      <c r="AD65" s="513"/>
      <c r="AE65" s="513"/>
      <c r="AF65" s="513"/>
      <c r="AG65" s="513"/>
      <c r="AH65" s="513"/>
      <c r="AI65" s="513"/>
      <c r="AJ65" s="513"/>
      <c r="AK65" s="513"/>
      <c r="AL65" s="513"/>
      <c r="AM65" s="513"/>
      <c r="AN65" s="513"/>
      <c r="AO65" s="513"/>
      <c r="AP65" s="513"/>
      <c r="AQ65" s="513"/>
      <c r="AR65" s="513"/>
      <c r="AS65" s="513"/>
      <c r="AT65" s="513"/>
      <c r="AU65" s="513"/>
      <c r="AV65" s="513"/>
      <c r="AW65" s="513"/>
      <c r="AX65" s="513"/>
      <c r="AY65" s="513"/>
      <c r="AZ65" s="513"/>
      <c r="BA65" s="513"/>
      <c r="BB65" s="513"/>
      <c r="BC65" s="513"/>
      <c r="BD65" s="513"/>
      <c r="BE65" s="513"/>
      <c r="BF65" s="513"/>
      <c r="BG65" s="513"/>
      <c r="BH65" s="513"/>
      <c r="BI65" s="513"/>
      <c r="BJ65" s="513"/>
      <c r="BK65" s="513"/>
      <c r="BL65" s="513"/>
      <c r="BM65" s="513"/>
      <c r="BN65" s="513"/>
      <c r="BO65" s="513"/>
      <c r="BP65" s="513"/>
      <c r="BQ65" s="513"/>
      <c r="BR65" s="513"/>
      <c r="BS65" s="513" t="s">
        <v>111</v>
      </c>
      <c r="BT65" s="513"/>
      <c r="BU65" s="514"/>
    </row>
    <row r="66" spans="2:73" ht="16.5" customHeight="1">
      <c r="B66" s="79">
        <v>1</v>
      </c>
      <c r="C66" s="79"/>
      <c r="D66" s="568"/>
      <c r="E66" s="568"/>
      <c r="F66" s="568"/>
      <c r="G66" s="568"/>
      <c r="H66" s="568"/>
      <c r="I66" s="568"/>
      <c r="J66" s="568"/>
      <c r="K66" s="568"/>
      <c r="L66" s="568"/>
      <c r="M66" s="567"/>
      <c r="N66" s="567"/>
      <c r="O66" s="567"/>
      <c r="P66" s="567"/>
      <c r="Q66" s="567"/>
      <c r="R66" s="567"/>
      <c r="S66" s="567"/>
      <c r="T66" s="567"/>
      <c r="U66" s="567"/>
      <c r="V66" s="567"/>
      <c r="W66" s="567"/>
      <c r="X66" s="567"/>
      <c r="Y66" s="567"/>
      <c r="Z66" s="567"/>
      <c r="AA66" s="567"/>
      <c r="AB66" s="567"/>
      <c r="AC66" s="567"/>
      <c r="AD66" s="567"/>
      <c r="AE66" s="567"/>
      <c r="AF66" s="567"/>
      <c r="AG66" s="567"/>
      <c r="AH66" s="567"/>
      <c r="AI66" s="567"/>
      <c r="AJ66" s="567"/>
      <c r="AK66" s="567"/>
      <c r="AL66" s="567"/>
      <c r="AM66" s="567"/>
      <c r="AN66" s="567"/>
      <c r="AO66" s="567"/>
      <c r="AP66" s="567"/>
      <c r="AQ66" s="567"/>
      <c r="AR66" s="567"/>
      <c r="AS66" s="567"/>
      <c r="AT66" s="567"/>
      <c r="AU66" s="567"/>
      <c r="AV66" s="567"/>
      <c r="AW66" s="567"/>
      <c r="AX66" s="567"/>
      <c r="AY66" s="567"/>
      <c r="AZ66" s="567"/>
      <c r="BA66" s="567"/>
      <c r="BB66" s="567"/>
      <c r="BC66" s="567"/>
      <c r="BD66" s="567"/>
      <c r="BE66" s="567"/>
      <c r="BF66" s="567"/>
      <c r="BG66" s="567"/>
      <c r="BH66" s="567"/>
      <c r="BI66" s="567"/>
      <c r="BJ66" s="567"/>
      <c r="BK66" s="567"/>
      <c r="BL66" s="567"/>
      <c r="BM66" s="567"/>
      <c r="BN66" s="567"/>
      <c r="BO66" s="567"/>
      <c r="BP66" s="567"/>
      <c r="BQ66" s="567"/>
      <c r="BR66" s="567"/>
      <c r="BS66" s="567"/>
      <c r="BT66" s="567"/>
      <c r="BU66" s="561"/>
    </row>
    <row r="67" spans="2:73" ht="16.5" customHeight="1">
      <c r="B67" s="79">
        <v>2</v>
      </c>
      <c r="C67" s="79"/>
      <c r="D67" s="568"/>
      <c r="E67" s="568"/>
      <c r="F67" s="568"/>
      <c r="G67" s="568"/>
      <c r="H67" s="568"/>
      <c r="I67" s="568"/>
      <c r="J67" s="568"/>
      <c r="K67" s="568"/>
      <c r="L67" s="568"/>
      <c r="M67" s="567"/>
      <c r="N67" s="567"/>
      <c r="O67" s="567"/>
      <c r="P67" s="567"/>
      <c r="Q67" s="567"/>
      <c r="R67" s="567"/>
      <c r="S67" s="567"/>
      <c r="T67" s="567"/>
      <c r="U67" s="567"/>
      <c r="V67" s="567"/>
      <c r="W67" s="567"/>
      <c r="X67" s="567"/>
      <c r="Y67" s="567"/>
      <c r="Z67" s="567"/>
      <c r="AA67" s="567"/>
      <c r="AB67" s="567"/>
      <c r="AC67" s="567"/>
      <c r="AD67" s="567"/>
      <c r="AE67" s="567"/>
      <c r="AF67" s="567"/>
      <c r="AG67" s="567"/>
      <c r="AH67" s="567"/>
      <c r="AI67" s="567"/>
      <c r="AJ67" s="567"/>
      <c r="AK67" s="567"/>
      <c r="AL67" s="567"/>
      <c r="AM67" s="567"/>
      <c r="AN67" s="567"/>
      <c r="AO67" s="567"/>
      <c r="AP67" s="567"/>
      <c r="AQ67" s="567"/>
      <c r="AR67" s="567"/>
      <c r="AS67" s="567"/>
      <c r="AT67" s="567"/>
      <c r="AU67" s="567"/>
      <c r="AV67" s="567"/>
      <c r="AW67" s="567"/>
      <c r="AX67" s="567"/>
      <c r="AY67" s="567"/>
      <c r="AZ67" s="567"/>
      <c r="BA67" s="567"/>
      <c r="BB67" s="567"/>
      <c r="BC67" s="567"/>
      <c r="BD67" s="567"/>
      <c r="BE67" s="567"/>
      <c r="BF67" s="567"/>
      <c r="BG67" s="567"/>
      <c r="BH67" s="567"/>
      <c r="BI67" s="567"/>
      <c r="BJ67" s="567"/>
      <c r="BK67" s="567"/>
      <c r="BL67" s="567"/>
      <c r="BM67" s="567"/>
      <c r="BN67" s="567"/>
      <c r="BO67" s="567"/>
      <c r="BP67" s="567"/>
      <c r="BQ67" s="567"/>
      <c r="BR67" s="567"/>
      <c r="BS67" s="567"/>
      <c r="BT67" s="567"/>
      <c r="BU67" s="561"/>
    </row>
    <row r="68" spans="2:73" ht="16.5" customHeight="1">
      <c r="B68" s="79">
        <v>3</v>
      </c>
      <c r="C68" s="79"/>
      <c r="D68" s="568"/>
      <c r="E68" s="568"/>
      <c r="F68" s="568"/>
      <c r="G68" s="568"/>
      <c r="H68" s="568"/>
      <c r="I68" s="568"/>
      <c r="J68" s="568"/>
      <c r="K68" s="568"/>
      <c r="L68" s="568"/>
      <c r="M68" s="567"/>
      <c r="N68" s="567"/>
      <c r="O68" s="567"/>
      <c r="P68" s="567"/>
      <c r="Q68" s="567"/>
      <c r="R68" s="567"/>
      <c r="S68" s="567"/>
      <c r="T68" s="567"/>
      <c r="U68" s="567"/>
      <c r="V68" s="567"/>
      <c r="W68" s="567"/>
      <c r="X68" s="567"/>
      <c r="Y68" s="567"/>
      <c r="Z68" s="567"/>
      <c r="AA68" s="567"/>
      <c r="AB68" s="567"/>
      <c r="AC68" s="567"/>
      <c r="AD68" s="567"/>
      <c r="AE68" s="567"/>
      <c r="AF68" s="567"/>
      <c r="AG68" s="567"/>
      <c r="AH68" s="567"/>
      <c r="AI68" s="567"/>
      <c r="AJ68" s="567"/>
      <c r="AK68" s="567"/>
      <c r="AL68" s="567"/>
      <c r="AM68" s="567"/>
      <c r="AN68" s="567"/>
      <c r="AO68" s="567"/>
      <c r="AP68" s="567"/>
      <c r="AQ68" s="567"/>
      <c r="AR68" s="567"/>
      <c r="AS68" s="567"/>
      <c r="AT68" s="567"/>
      <c r="AU68" s="567"/>
      <c r="AV68" s="567"/>
      <c r="AW68" s="567"/>
      <c r="AX68" s="567"/>
      <c r="AY68" s="567"/>
      <c r="AZ68" s="567"/>
      <c r="BA68" s="567"/>
      <c r="BB68" s="567"/>
      <c r="BC68" s="567"/>
      <c r="BD68" s="567"/>
      <c r="BE68" s="567"/>
      <c r="BF68" s="567"/>
      <c r="BG68" s="567"/>
      <c r="BH68" s="567"/>
      <c r="BI68" s="567"/>
      <c r="BJ68" s="567"/>
      <c r="BK68" s="567"/>
      <c r="BL68" s="567"/>
      <c r="BM68" s="567"/>
      <c r="BN68" s="567"/>
      <c r="BO68" s="567"/>
      <c r="BP68" s="567"/>
      <c r="BQ68" s="567"/>
      <c r="BR68" s="567"/>
      <c r="BS68" s="567"/>
      <c r="BT68" s="567"/>
      <c r="BU68" s="561"/>
    </row>
    <row r="69" spans="2:73" ht="16.5" customHeight="1">
      <c r="B69" s="79">
        <v>4</v>
      </c>
      <c r="C69" s="79"/>
      <c r="D69" s="568"/>
      <c r="E69" s="568"/>
      <c r="F69" s="568"/>
      <c r="G69" s="568"/>
      <c r="H69" s="568"/>
      <c r="I69" s="568"/>
      <c r="J69" s="568"/>
      <c r="K69" s="568"/>
      <c r="L69" s="568"/>
      <c r="M69" s="567"/>
      <c r="N69" s="567"/>
      <c r="O69" s="567"/>
      <c r="P69" s="567"/>
      <c r="Q69" s="567"/>
      <c r="R69" s="567"/>
      <c r="S69" s="567"/>
      <c r="T69" s="567"/>
      <c r="U69" s="567"/>
      <c r="V69" s="567"/>
      <c r="W69" s="567"/>
      <c r="X69" s="567"/>
      <c r="Y69" s="567"/>
      <c r="Z69" s="567"/>
      <c r="AA69" s="567"/>
      <c r="AB69" s="567"/>
      <c r="AC69" s="567"/>
      <c r="AD69" s="567"/>
      <c r="AE69" s="567"/>
      <c r="AF69" s="567"/>
      <c r="AG69" s="567"/>
      <c r="AH69" s="567"/>
      <c r="AI69" s="567"/>
      <c r="AJ69" s="567"/>
      <c r="AK69" s="567"/>
      <c r="AL69" s="567"/>
      <c r="AM69" s="567"/>
      <c r="AN69" s="567"/>
      <c r="AO69" s="567"/>
      <c r="AP69" s="567"/>
      <c r="AQ69" s="567"/>
      <c r="AR69" s="567"/>
      <c r="AS69" s="567"/>
      <c r="AT69" s="567"/>
      <c r="AU69" s="567"/>
      <c r="AV69" s="567"/>
      <c r="AW69" s="567"/>
      <c r="AX69" s="567"/>
      <c r="AY69" s="567"/>
      <c r="AZ69" s="567"/>
      <c r="BA69" s="567"/>
      <c r="BB69" s="567"/>
      <c r="BC69" s="567"/>
      <c r="BD69" s="567"/>
      <c r="BE69" s="567"/>
      <c r="BF69" s="567"/>
      <c r="BG69" s="567"/>
      <c r="BH69" s="567"/>
      <c r="BI69" s="567"/>
      <c r="BJ69" s="567"/>
      <c r="BK69" s="567"/>
      <c r="BL69" s="567"/>
      <c r="BM69" s="567"/>
      <c r="BN69" s="567"/>
      <c r="BO69" s="567"/>
      <c r="BP69" s="567"/>
      <c r="BQ69" s="567"/>
      <c r="BR69" s="567"/>
      <c r="BS69" s="567"/>
      <c r="BT69" s="567"/>
      <c r="BU69" s="561"/>
    </row>
    <row r="70" spans="2:73" ht="16.5" customHeight="1">
      <c r="B70" s="79">
        <v>5</v>
      </c>
      <c r="C70" s="79"/>
      <c r="D70" s="568"/>
      <c r="E70" s="568"/>
      <c r="F70" s="568"/>
      <c r="G70" s="568"/>
      <c r="H70" s="568"/>
      <c r="I70" s="568"/>
      <c r="J70" s="568"/>
      <c r="K70" s="568"/>
      <c r="L70" s="568"/>
      <c r="M70" s="567"/>
      <c r="N70" s="567"/>
      <c r="O70" s="567"/>
      <c r="P70" s="567"/>
      <c r="Q70" s="567"/>
      <c r="R70" s="567"/>
      <c r="S70" s="567"/>
      <c r="T70" s="567"/>
      <c r="U70" s="567"/>
      <c r="V70" s="567"/>
      <c r="W70" s="567"/>
      <c r="X70" s="567"/>
      <c r="Y70" s="567"/>
      <c r="Z70" s="567"/>
      <c r="AA70" s="567"/>
      <c r="AB70" s="567"/>
      <c r="AC70" s="567"/>
      <c r="AD70" s="567"/>
      <c r="AE70" s="567"/>
      <c r="AF70" s="567"/>
      <c r="AG70" s="567"/>
      <c r="AH70" s="567"/>
      <c r="AI70" s="567"/>
      <c r="AJ70" s="567"/>
      <c r="AK70" s="567"/>
      <c r="AL70" s="567"/>
      <c r="AM70" s="567"/>
      <c r="AN70" s="567"/>
      <c r="AO70" s="567"/>
      <c r="AP70" s="567"/>
      <c r="AQ70" s="567"/>
      <c r="AR70" s="567"/>
      <c r="AS70" s="567"/>
      <c r="AT70" s="567"/>
      <c r="AU70" s="567"/>
      <c r="AV70" s="567"/>
      <c r="AW70" s="567"/>
      <c r="AX70" s="567"/>
      <c r="AY70" s="567"/>
      <c r="AZ70" s="567"/>
      <c r="BA70" s="567"/>
      <c r="BB70" s="567"/>
      <c r="BC70" s="567"/>
      <c r="BD70" s="567"/>
      <c r="BE70" s="567"/>
      <c r="BF70" s="567"/>
      <c r="BG70" s="567"/>
      <c r="BH70" s="567"/>
      <c r="BI70" s="567"/>
      <c r="BJ70" s="567"/>
      <c r="BK70" s="567"/>
      <c r="BL70" s="567"/>
      <c r="BM70" s="567"/>
      <c r="BN70" s="567"/>
      <c r="BO70" s="567"/>
      <c r="BP70" s="567"/>
      <c r="BQ70" s="567"/>
      <c r="BR70" s="567"/>
      <c r="BS70" s="567"/>
      <c r="BT70" s="567"/>
      <c r="BU70" s="561"/>
    </row>
    <row r="71" spans="2:73" ht="16.5" customHeight="1">
      <c r="B71" s="79">
        <v>6</v>
      </c>
      <c r="C71" s="79"/>
      <c r="D71" s="568"/>
      <c r="E71" s="568"/>
      <c r="F71" s="568"/>
      <c r="G71" s="568"/>
      <c r="H71" s="568"/>
      <c r="I71" s="568"/>
      <c r="J71" s="568"/>
      <c r="K71" s="568"/>
      <c r="L71" s="568"/>
      <c r="M71" s="567"/>
      <c r="N71" s="567"/>
      <c r="O71" s="567"/>
      <c r="P71" s="567"/>
      <c r="Q71" s="567"/>
      <c r="R71" s="567"/>
      <c r="S71" s="567"/>
      <c r="T71" s="567"/>
      <c r="U71" s="567"/>
      <c r="V71" s="567"/>
      <c r="W71" s="567"/>
      <c r="X71" s="567"/>
      <c r="Y71" s="567"/>
      <c r="Z71" s="567"/>
      <c r="AA71" s="567"/>
      <c r="AB71" s="567"/>
      <c r="AC71" s="567"/>
      <c r="AD71" s="567"/>
      <c r="AE71" s="567"/>
      <c r="AF71" s="567"/>
      <c r="AG71" s="567"/>
      <c r="AH71" s="567"/>
      <c r="AI71" s="567"/>
      <c r="AJ71" s="567"/>
      <c r="AK71" s="567"/>
      <c r="AL71" s="567"/>
      <c r="AM71" s="567"/>
      <c r="AN71" s="567"/>
      <c r="AO71" s="567"/>
      <c r="AP71" s="567"/>
      <c r="AQ71" s="567"/>
      <c r="AR71" s="567"/>
      <c r="AS71" s="567"/>
      <c r="AT71" s="567"/>
      <c r="AU71" s="567"/>
      <c r="AV71" s="567"/>
      <c r="AW71" s="567"/>
      <c r="AX71" s="567"/>
      <c r="AY71" s="567"/>
      <c r="AZ71" s="567"/>
      <c r="BA71" s="567"/>
      <c r="BB71" s="567"/>
      <c r="BC71" s="567"/>
      <c r="BD71" s="567"/>
      <c r="BE71" s="567"/>
      <c r="BF71" s="567"/>
      <c r="BG71" s="567"/>
      <c r="BH71" s="567"/>
      <c r="BI71" s="567"/>
      <c r="BJ71" s="567"/>
      <c r="BK71" s="567"/>
      <c r="BL71" s="567"/>
      <c r="BM71" s="567"/>
      <c r="BN71" s="567"/>
      <c r="BO71" s="567"/>
      <c r="BP71" s="567"/>
      <c r="BQ71" s="567"/>
      <c r="BR71" s="567"/>
      <c r="BS71" s="567"/>
      <c r="BT71" s="567"/>
      <c r="BU71" s="561"/>
    </row>
    <row r="72" spans="2:73" ht="16.5" customHeight="1">
      <c r="B72" s="79">
        <v>7</v>
      </c>
      <c r="C72" s="79"/>
      <c r="D72" s="568"/>
      <c r="E72" s="568"/>
      <c r="F72" s="568"/>
      <c r="G72" s="568"/>
      <c r="H72" s="568"/>
      <c r="I72" s="568"/>
      <c r="J72" s="568"/>
      <c r="K72" s="568"/>
      <c r="L72" s="568"/>
      <c r="M72" s="567"/>
      <c r="N72" s="567"/>
      <c r="O72" s="567"/>
      <c r="P72" s="567"/>
      <c r="Q72" s="567"/>
      <c r="R72" s="567"/>
      <c r="S72" s="567"/>
      <c r="T72" s="567"/>
      <c r="U72" s="567"/>
      <c r="V72" s="567"/>
      <c r="W72" s="567"/>
      <c r="X72" s="567"/>
      <c r="Y72" s="567"/>
      <c r="Z72" s="567"/>
      <c r="AA72" s="567"/>
      <c r="AB72" s="567"/>
      <c r="AC72" s="567"/>
      <c r="AD72" s="567"/>
      <c r="AE72" s="567"/>
      <c r="AF72" s="567"/>
      <c r="AG72" s="567"/>
      <c r="AH72" s="567"/>
      <c r="AI72" s="567"/>
      <c r="AJ72" s="567"/>
      <c r="AK72" s="567"/>
      <c r="AL72" s="567"/>
      <c r="AM72" s="567"/>
      <c r="AN72" s="567"/>
      <c r="AO72" s="567"/>
      <c r="AP72" s="567"/>
      <c r="AQ72" s="567"/>
      <c r="AR72" s="567"/>
      <c r="AS72" s="567"/>
      <c r="AT72" s="567"/>
      <c r="AU72" s="567"/>
      <c r="AV72" s="567"/>
      <c r="AW72" s="567"/>
      <c r="AX72" s="567"/>
      <c r="AY72" s="567"/>
      <c r="AZ72" s="567"/>
      <c r="BA72" s="567"/>
      <c r="BB72" s="567"/>
      <c r="BC72" s="567"/>
      <c r="BD72" s="567"/>
      <c r="BE72" s="567"/>
      <c r="BF72" s="567"/>
      <c r="BG72" s="567"/>
      <c r="BH72" s="567"/>
      <c r="BI72" s="567"/>
      <c r="BJ72" s="567"/>
      <c r="BK72" s="567"/>
      <c r="BL72" s="567"/>
      <c r="BM72" s="567"/>
      <c r="BN72" s="567"/>
      <c r="BO72" s="567"/>
      <c r="BP72" s="567"/>
      <c r="BQ72" s="567"/>
      <c r="BR72" s="567"/>
      <c r="BS72" s="567"/>
      <c r="BT72" s="567"/>
      <c r="BU72" s="561"/>
    </row>
    <row r="73" spans="2:73" ht="16.5" customHeight="1">
      <c r="B73" s="79">
        <v>8</v>
      </c>
      <c r="C73" s="79"/>
      <c r="D73" s="568"/>
      <c r="E73" s="568"/>
      <c r="F73" s="568"/>
      <c r="G73" s="568"/>
      <c r="H73" s="568"/>
      <c r="I73" s="568"/>
      <c r="J73" s="568"/>
      <c r="K73" s="568"/>
      <c r="L73" s="568"/>
      <c r="M73" s="567"/>
      <c r="N73" s="567"/>
      <c r="O73" s="567"/>
      <c r="P73" s="567"/>
      <c r="Q73" s="567"/>
      <c r="R73" s="567"/>
      <c r="S73" s="567"/>
      <c r="T73" s="567"/>
      <c r="U73" s="567"/>
      <c r="V73" s="567"/>
      <c r="W73" s="567"/>
      <c r="X73" s="567"/>
      <c r="Y73" s="567"/>
      <c r="Z73" s="567"/>
      <c r="AA73" s="567"/>
      <c r="AB73" s="567"/>
      <c r="AC73" s="567"/>
      <c r="AD73" s="567"/>
      <c r="AE73" s="567"/>
      <c r="AF73" s="567"/>
      <c r="AG73" s="567"/>
      <c r="AH73" s="567"/>
      <c r="AI73" s="567"/>
      <c r="AJ73" s="567"/>
      <c r="AK73" s="567"/>
      <c r="AL73" s="567"/>
      <c r="AM73" s="567"/>
      <c r="AN73" s="567"/>
      <c r="AO73" s="567"/>
      <c r="AP73" s="567"/>
      <c r="AQ73" s="567"/>
      <c r="AR73" s="567"/>
      <c r="AS73" s="567"/>
      <c r="AT73" s="567"/>
      <c r="AU73" s="567"/>
      <c r="AV73" s="567"/>
      <c r="AW73" s="567"/>
      <c r="AX73" s="567"/>
      <c r="AY73" s="567"/>
      <c r="AZ73" s="567"/>
      <c r="BA73" s="567"/>
      <c r="BB73" s="567"/>
      <c r="BC73" s="567"/>
      <c r="BD73" s="567"/>
      <c r="BE73" s="567"/>
      <c r="BF73" s="567"/>
      <c r="BG73" s="567"/>
      <c r="BH73" s="567"/>
      <c r="BI73" s="567"/>
      <c r="BJ73" s="567"/>
      <c r="BK73" s="567"/>
      <c r="BL73" s="567"/>
      <c r="BM73" s="567"/>
      <c r="BN73" s="567"/>
      <c r="BO73" s="567"/>
      <c r="BP73" s="567"/>
      <c r="BQ73" s="567"/>
      <c r="BR73" s="567"/>
      <c r="BS73" s="567"/>
      <c r="BT73" s="567"/>
      <c r="BU73" s="561"/>
    </row>
    <row r="74" spans="2:73" ht="16.5" customHeight="1">
      <c r="B74" s="79">
        <v>9</v>
      </c>
      <c r="C74" s="79"/>
      <c r="D74" s="568"/>
      <c r="E74" s="568"/>
      <c r="F74" s="568"/>
      <c r="G74" s="568"/>
      <c r="H74" s="568"/>
      <c r="I74" s="568"/>
      <c r="J74" s="568"/>
      <c r="K74" s="568"/>
      <c r="L74" s="568"/>
      <c r="M74" s="567"/>
      <c r="N74" s="567"/>
      <c r="O74" s="567"/>
      <c r="P74" s="567"/>
      <c r="Q74" s="567"/>
      <c r="R74" s="567"/>
      <c r="S74" s="567"/>
      <c r="T74" s="567"/>
      <c r="U74" s="567"/>
      <c r="V74" s="567"/>
      <c r="W74" s="567"/>
      <c r="X74" s="567"/>
      <c r="Y74" s="567"/>
      <c r="Z74" s="567"/>
      <c r="AA74" s="567"/>
      <c r="AB74" s="567"/>
      <c r="AC74" s="567"/>
      <c r="AD74" s="567"/>
      <c r="AE74" s="567"/>
      <c r="AF74" s="567"/>
      <c r="AG74" s="567"/>
      <c r="AH74" s="567"/>
      <c r="AI74" s="567"/>
      <c r="AJ74" s="567"/>
      <c r="AK74" s="567"/>
      <c r="AL74" s="567"/>
      <c r="AM74" s="567"/>
      <c r="AN74" s="567"/>
      <c r="AO74" s="567"/>
      <c r="AP74" s="567"/>
      <c r="AQ74" s="567"/>
      <c r="AR74" s="567"/>
      <c r="AS74" s="567"/>
      <c r="AT74" s="567"/>
      <c r="AU74" s="567"/>
      <c r="AV74" s="567"/>
      <c r="AW74" s="567"/>
      <c r="AX74" s="567"/>
      <c r="AY74" s="567"/>
      <c r="AZ74" s="567"/>
      <c r="BA74" s="567"/>
      <c r="BB74" s="567"/>
      <c r="BC74" s="567"/>
      <c r="BD74" s="567"/>
      <c r="BE74" s="567"/>
      <c r="BF74" s="567"/>
      <c r="BG74" s="567"/>
      <c r="BH74" s="567"/>
      <c r="BI74" s="567"/>
      <c r="BJ74" s="567"/>
      <c r="BK74" s="567"/>
      <c r="BL74" s="567"/>
      <c r="BM74" s="567"/>
      <c r="BN74" s="567"/>
      <c r="BO74" s="567"/>
      <c r="BP74" s="567"/>
      <c r="BQ74" s="567"/>
      <c r="BR74" s="567"/>
      <c r="BS74" s="567"/>
      <c r="BT74" s="567"/>
      <c r="BU74" s="561"/>
    </row>
    <row r="75" spans="2:73" ht="16.5" customHeight="1">
      <c r="B75" s="79">
        <v>10</v>
      </c>
      <c r="C75" s="79"/>
      <c r="D75" s="568"/>
      <c r="E75" s="568"/>
      <c r="F75" s="568"/>
      <c r="G75" s="568"/>
      <c r="H75" s="568"/>
      <c r="I75" s="568"/>
      <c r="J75" s="568"/>
      <c r="K75" s="568"/>
      <c r="L75" s="568"/>
      <c r="M75" s="567"/>
      <c r="N75" s="567"/>
      <c r="O75" s="567"/>
      <c r="P75" s="567"/>
      <c r="Q75" s="567"/>
      <c r="R75" s="567"/>
      <c r="S75" s="567"/>
      <c r="T75" s="567"/>
      <c r="U75" s="567"/>
      <c r="V75" s="567"/>
      <c r="W75" s="567"/>
      <c r="X75" s="567"/>
      <c r="Y75" s="567"/>
      <c r="Z75" s="567"/>
      <c r="AA75" s="567"/>
      <c r="AB75" s="567"/>
      <c r="AC75" s="567"/>
      <c r="AD75" s="567"/>
      <c r="AE75" s="567"/>
      <c r="AF75" s="567"/>
      <c r="AG75" s="567"/>
      <c r="AH75" s="567"/>
      <c r="AI75" s="567"/>
      <c r="AJ75" s="567"/>
      <c r="AK75" s="567"/>
      <c r="AL75" s="567"/>
      <c r="AM75" s="567"/>
      <c r="AN75" s="567"/>
      <c r="AO75" s="567"/>
      <c r="AP75" s="567"/>
      <c r="AQ75" s="567"/>
      <c r="AR75" s="567"/>
      <c r="AS75" s="567"/>
      <c r="AT75" s="567"/>
      <c r="AU75" s="567"/>
      <c r="AV75" s="567"/>
      <c r="AW75" s="567"/>
      <c r="AX75" s="567"/>
      <c r="AY75" s="567"/>
      <c r="AZ75" s="567"/>
      <c r="BA75" s="567"/>
      <c r="BB75" s="567"/>
      <c r="BC75" s="567"/>
      <c r="BD75" s="567"/>
      <c r="BE75" s="567"/>
      <c r="BF75" s="567"/>
      <c r="BG75" s="567"/>
      <c r="BH75" s="567"/>
      <c r="BI75" s="567"/>
      <c r="BJ75" s="567"/>
      <c r="BK75" s="567"/>
      <c r="BL75" s="567"/>
      <c r="BM75" s="567"/>
      <c r="BN75" s="567"/>
      <c r="BO75" s="567"/>
      <c r="BP75" s="567"/>
      <c r="BQ75" s="567"/>
      <c r="BR75" s="567"/>
      <c r="BS75" s="567"/>
      <c r="BT75" s="567"/>
      <c r="BU75" s="561"/>
    </row>
  </sheetData>
  <dataConsolidate link="1"/>
  <mergeCells count="344">
    <mergeCell ref="BS47:BU47"/>
    <mergeCell ref="BS48:BU48"/>
    <mergeCell ref="BS49:BU49"/>
    <mergeCell ref="BS50:BU50"/>
    <mergeCell ref="BS51:BU51"/>
    <mergeCell ref="BS52:BU52"/>
    <mergeCell ref="F56:H56"/>
    <mergeCell ref="I47:L47"/>
    <mergeCell ref="I48:L48"/>
    <mergeCell ref="I49:L49"/>
    <mergeCell ref="I50:L50"/>
    <mergeCell ref="I51:L51"/>
    <mergeCell ref="I52:L52"/>
    <mergeCell ref="M47:O47"/>
    <mergeCell ref="M48:O48"/>
    <mergeCell ref="M49:O49"/>
    <mergeCell ref="M50:O50"/>
    <mergeCell ref="M51:O51"/>
    <mergeCell ref="M52:O52"/>
    <mergeCell ref="D47:E47"/>
    <mergeCell ref="D48:E48"/>
    <mergeCell ref="D49:E49"/>
    <mergeCell ref="D50:E50"/>
    <mergeCell ref="D51:E51"/>
    <mergeCell ref="D52:E52"/>
    <mergeCell ref="F47:H47"/>
    <mergeCell ref="F48:H48"/>
    <mergeCell ref="F49:H49"/>
    <mergeCell ref="F50:H50"/>
    <mergeCell ref="F51:H51"/>
    <mergeCell ref="F52:H52"/>
    <mergeCell ref="BS74:BU74"/>
    <mergeCell ref="D75:E75"/>
    <mergeCell ref="F75:H75"/>
    <mergeCell ref="I75:L75"/>
    <mergeCell ref="M75:N75"/>
    <mergeCell ref="O75:P75"/>
    <mergeCell ref="Q75:BR75"/>
    <mergeCell ref="BS75:BU75"/>
    <mergeCell ref="D74:E74"/>
    <mergeCell ref="F74:H74"/>
    <mergeCell ref="I74:L74"/>
    <mergeCell ref="M74:N74"/>
    <mergeCell ref="O74:P74"/>
    <mergeCell ref="Q74:BR74"/>
    <mergeCell ref="BS72:BU72"/>
    <mergeCell ref="D73:E73"/>
    <mergeCell ref="F73:H73"/>
    <mergeCell ref="I73:L73"/>
    <mergeCell ref="M73:N73"/>
    <mergeCell ref="O73:P73"/>
    <mergeCell ref="Q73:BR73"/>
    <mergeCell ref="BS73:BU73"/>
    <mergeCell ref="D72:E72"/>
    <mergeCell ref="F72:H72"/>
    <mergeCell ref="I72:L72"/>
    <mergeCell ref="M72:N72"/>
    <mergeCell ref="O72:P72"/>
    <mergeCell ref="Q72:BR72"/>
    <mergeCell ref="BS70:BU70"/>
    <mergeCell ref="D71:E71"/>
    <mergeCell ref="F71:H71"/>
    <mergeCell ref="I71:L71"/>
    <mergeCell ref="M71:N71"/>
    <mergeCell ref="O71:P71"/>
    <mergeCell ref="Q71:BR71"/>
    <mergeCell ref="BS71:BU71"/>
    <mergeCell ref="D70:E70"/>
    <mergeCell ref="F70:H70"/>
    <mergeCell ref="I70:L70"/>
    <mergeCell ref="M70:N70"/>
    <mergeCell ref="O70:P70"/>
    <mergeCell ref="Q70:BR70"/>
    <mergeCell ref="BS68:BU68"/>
    <mergeCell ref="D69:E69"/>
    <mergeCell ref="F69:H69"/>
    <mergeCell ref="I69:L69"/>
    <mergeCell ref="M69:N69"/>
    <mergeCell ref="O69:P69"/>
    <mergeCell ref="Q69:BR69"/>
    <mergeCell ref="BS69:BU69"/>
    <mergeCell ref="D68:E68"/>
    <mergeCell ref="F68:H68"/>
    <mergeCell ref="I68:L68"/>
    <mergeCell ref="M68:N68"/>
    <mergeCell ref="O68:P68"/>
    <mergeCell ref="Q68:BR68"/>
    <mergeCell ref="BS66:BU66"/>
    <mergeCell ref="D67:E67"/>
    <mergeCell ref="F67:H67"/>
    <mergeCell ref="I67:L67"/>
    <mergeCell ref="M67:N67"/>
    <mergeCell ref="O67:P67"/>
    <mergeCell ref="Q67:BR67"/>
    <mergeCell ref="BS67:BU67"/>
    <mergeCell ref="D66:E66"/>
    <mergeCell ref="F66:H66"/>
    <mergeCell ref="I66:L66"/>
    <mergeCell ref="M66:N66"/>
    <mergeCell ref="O66:P66"/>
    <mergeCell ref="Q66:BR66"/>
    <mergeCell ref="B63:BU64"/>
    <mergeCell ref="D65:E65"/>
    <mergeCell ref="F65:H65"/>
    <mergeCell ref="I65:L65"/>
    <mergeCell ref="M65:N65"/>
    <mergeCell ref="O65:P65"/>
    <mergeCell ref="Q65:BR65"/>
    <mergeCell ref="BS65:BU65"/>
    <mergeCell ref="D59:E59"/>
    <mergeCell ref="F59:H59"/>
    <mergeCell ref="I59:L59"/>
    <mergeCell ref="Q59:S59"/>
    <mergeCell ref="BS59:BU59"/>
    <mergeCell ref="D60:E60"/>
    <mergeCell ref="F60:H60"/>
    <mergeCell ref="I60:L60"/>
    <mergeCell ref="Q60:S60"/>
    <mergeCell ref="BS60:BU60"/>
    <mergeCell ref="D57:E57"/>
    <mergeCell ref="F57:H57"/>
    <mergeCell ref="I57:L57"/>
    <mergeCell ref="M57:O57"/>
    <mergeCell ref="BS57:BU57"/>
    <mergeCell ref="D58:E58"/>
    <mergeCell ref="F58:H58"/>
    <mergeCell ref="I58:L58"/>
    <mergeCell ref="Q58:S58"/>
    <mergeCell ref="BS58:BU58"/>
    <mergeCell ref="D55:E55"/>
    <mergeCell ref="F55:H55"/>
    <mergeCell ref="I55:L55"/>
    <mergeCell ref="M55:O55"/>
    <mergeCell ref="BS55:BU55"/>
    <mergeCell ref="D56:E56"/>
    <mergeCell ref="I56:L56"/>
    <mergeCell ref="M56:O56"/>
    <mergeCell ref="BS56:BU56"/>
    <mergeCell ref="D53:E53"/>
    <mergeCell ref="F53:H53"/>
    <mergeCell ref="I53:L53"/>
    <mergeCell ref="M53:O53"/>
    <mergeCell ref="BS53:BU53"/>
    <mergeCell ref="D54:E54"/>
    <mergeCell ref="F54:H54"/>
    <mergeCell ref="I54:L54"/>
    <mergeCell ref="M54:O54"/>
    <mergeCell ref="BS54:BU54"/>
    <mergeCell ref="D46:E46"/>
    <mergeCell ref="F46:H46"/>
    <mergeCell ref="I46:L46"/>
    <mergeCell ref="M46:O46"/>
    <mergeCell ref="BS46:BU46"/>
    <mergeCell ref="D44:E44"/>
    <mergeCell ref="F44:H44"/>
    <mergeCell ref="I44:L44"/>
    <mergeCell ref="M44:O44"/>
    <mergeCell ref="BS44:BU44"/>
    <mergeCell ref="D45:E45"/>
    <mergeCell ref="F45:H45"/>
    <mergeCell ref="I45:L45"/>
    <mergeCell ref="M45:O45"/>
    <mergeCell ref="BS45:BU45"/>
    <mergeCell ref="D43:E43"/>
    <mergeCell ref="F43:H43"/>
    <mergeCell ref="I43:L43"/>
    <mergeCell ref="M43:O43"/>
    <mergeCell ref="BS43:BU43"/>
    <mergeCell ref="D41:E41"/>
    <mergeCell ref="F41:H41"/>
    <mergeCell ref="I41:L41"/>
    <mergeCell ref="M41:O41"/>
    <mergeCell ref="BS41:BU41"/>
    <mergeCell ref="D42:E42"/>
    <mergeCell ref="F42:H42"/>
    <mergeCell ref="I42:L42"/>
    <mergeCell ref="M42:O42"/>
    <mergeCell ref="BS42:BU42"/>
    <mergeCell ref="D39:E39"/>
    <mergeCell ref="F39:H39"/>
    <mergeCell ref="I39:L39"/>
    <mergeCell ref="M39:O39"/>
    <mergeCell ref="BS39:BU39"/>
    <mergeCell ref="D40:E40"/>
    <mergeCell ref="F40:H40"/>
    <mergeCell ref="I40:L40"/>
    <mergeCell ref="M40:O40"/>
    <mergeCell ref="BS40:BU40"/>
    <mergeCell ref="D37:E37"/>
    <mergeCell ref="F37:H37"/>
    <mergeCell ref="I37:L37"/>
    <mergeCell ref="M37:O37"/>
    <mergeCell ref="BS37:BU37"/>
    <mergeCell ref="D38:E38"/>
    <mergeCell ref="F38:H38"/>
    <mergeCell ref="I38:L38"/>
    <mergeCell ref="M38:O38"/>
    <mergeCell ref="BS38:BU38"/>
    <mergeCell ref="D35:E35"/>
    <mergeCell ref="F35:H35"/>
    <mergeCell ref="I35:L35"/>
    <mergeCell ref="M35:O35"/>
    <mergeCell ref="BS35:BU35"/>
    <mergeCell ref="D36:E36"/>
    <mergeCell ref="F36:H36"/>
    <mergeCell ref="I36:L36"/>
    <mergeCell ref="M36:O36"/>
    <mergeCell ref="BS36:BU36"/>
    <mergeCell ref="D33:E33"/>
    <mergeCell ref="F33:H33"/>
    <mergeCell ref="I33:L33"/>
    <mergeCell ref="M33:O33"/>
    <mergeCell ref="BS33:BU33"/>
    <mergeCell ref="D34:E34"/>
    <mergeCell ref="F34:H34"/>
    <mergeCell ref="I34:L34"/>
    <mergeCell ref="M34:O34"/>
    <mergeCell ref="BS34:BU34"/>
    <mergeCell ref="D31:E31"/>
    <mergeCell ref="F31:H31"/>
    <mergeCell ref="I31:L31"/>
    <mergeCell ref="M31:O31"/>
    <mergeCell ref="BS31:BU31"/>
    <mergeCell ref="D32:E32"/>
    <mergeCell ref="F32:H32"/>
    <mergeCell ref="I32:L32"/>
    <mergeCell ref="M32:O32"/>
    <mergeCell ref="BS32:BU32"/>
    <mergeCell ref="D29:E29"/>
    <mergeCell ref="F29:H29"/>
    <mergeCell ref="I29:L29"/>
    <mergeCell ref="M29:O29"/>
    <mergeCell ref="BS29:BU29"/>
    <mergeCell ref="D30:E30"/>
    <mergeCell ref="F30:H30"/>
    <mergeCell ref="I30:L30"/>
    <mergeCell ref="M30:O30"/>
    <mergeCell ref="BS30:BU30"/>
    <mergeCell ref="D27:E27"/>
    <mergeCell ref="F27:H27"/>
    <mergeCell ref="I27:L27"/>
    <mergeCell ref="M27:O27"/>
    <mergeCell ref="BS27:BU27"/>
    <mergeCell ref="D28:E28"/>
    <mergeCell ref="F28:H28"/>
    <mergeCell ref="I28:L28"/>
    <mergeCell ref="M28:O28"/>
    <mergeCell ref="BS28:BU28"/>
    <mergeCell ref="D25:E25"/>
    <mergeCell ref="F25:H25"/>
    <mergeCell ref="I25:L25"/>
    <mergeCell ref="M25:O25"/>
    <mergeCell ref="BS25:BU25"/>
    <mergeCell ref="D26:E26"/>
    <mergeCell ref="F26:H26"/>
    <mergeCell ref="I26:L26"/>
    <mergeCell ref="M26:O26"/>
    <mergeCell ref="BS26:BU26"/>
    <mergeCell ref="D23:E23"/>
    <mergeCell ref="F23:H23"/>
    <mergeCell ref="I23:L23"/>
    <mergeCell ref="M23:O23"/>
    <mergeCell ref="BS23:BU23"/>
    <mergeCell ref="D24:E24"/>
    <mergeCell ref="F24:H24"/>
    <mergeCell ref="I24:L24"/>
    <mergeCell ref="M24:O24"/>
    <mergeCell ref="BS24:BU24"/>
    <mergeCell ref="D21:E21"/>
    <mergeCell ref="F21:H21"/>
    <mergeCell ref="I21:L21"/>
    <mergeCell ref="M21:O21"/>
    <mergeCell ref="BS21:BU21"/>
    <mergeCell ref="D22:E22"/>
    <mergeCell ref="F22:H22"/>
    <mergeCell ref="I22:L22"/>
    <mergeCell ref="M22:O22"/>
    <mergeCell ref="BS22:BU22"/>
    <mergeCell ref="D19:E19"/>
    <mergeCell ref="F19:H19"/>
    <mergeCell ref="I19:L19"/>
    <mergeCell ref="M19:O19"/>
    <mergeCell ref="BS19:BU19"/>
    <mergeCell ref="D20:E20"/>
    <mergeCell ref="F20:H20"/>
    <mergeCell ref="I20:L20"/>
    <mergeCell ref="M20:O20"/>
    <mergeCell ref="BS20:BU20"/>
    <mergeCell ref="BR16:BR18"/>
    <mergeCell ref="U17:X17"/>
    <mergeCell ref="Y17:AB17"/>
    <mergeCell ref="AC17:AF17"/>
    <mergeCell ref="AG17:AJ17"/>
    <mergeCell ref="AK17:AN17"/>
    <mergeCell ref="AO17:AR17"/>
    <mergeCell ref="AS17:AV17"/>
    <mergeCell ref="AW17:AZ17"/>
    <mergeCell ref="BA17:BD17"/>
    <mergeCell ref="Q16:Q18"/>
    <mergeCell ref="R16:R18"/>
    <mergeCell ref="S16:S18"/>
    <mergeCell ref="T16:T17"/>
    <mergeCell ref="U16:BP16"/>
    <mergeCell ref="BQ16:BQ18"/>
    <mergeCell ref="BE17:BH17"/>
    <mergeCell ref="BI17:BL17"/>
    <mergeCell ref="BM17:BP17"/>
    <mergeCell ref="B2:BU3"/>
    <mergeCell ref="B15:S15"/>
    <mergeCell ref="T15:BR15"/>
    <mergeCell ref="BS15:BU15"/>
    <mergeCell ref="B16:B18"/>
    <mergeCell ref="C16:C18"/>
    <mergeCell ref="D16:E18"/>
    <mergeCell ref="F16:H18"/>
    <mergeCell ref="I16:L18"/>
    <mergeCell ref="M16:O18"/>
    <mergeCell ref="AV9:AY9"/>
    <mergeCell ref="AZ9:BC9"/>
    <mergeCell ref="BD9:BG9"/>
    <mergeCell ref="BH9:BJ9"/>
    <mergeCell ref="BK9:BM9"/>
    <mergeCell ref="BN9:BP9"/>
    <mergeCell ref="AV8:AY8"/>
    <mergeCell ref="AZ8:BC8"/>
    <mergeCell ref="BD8:BG8"/>
    <mergeCell ref="BH8:BJ8"/>
    <mergeCell ref="BK8:BM8"/>
    <mergeCell ref="BN8:BP8"/>
    <mergeCell ref="AV7:AY7"/>
    <mergeCell ref="AZ7:BC7"/>
    <mergeCell ref="BD7:BG7"/>
    <mergeCell ref="BH7:BJ7"/>
    <mergeCell ref="BK7:BM7"/>
    <mergeCell ref="BN7:BP7"/>
    <mergeCell ref="AV5:BM5"/>
    <mergeCell ref="BN5:BQ5"/>
    <mergeCell ref="BR5:BR6"/>
    <mergeCell ref="AV6:AY6"/>
    <mergeCell ref="AZ6:BC6"/>
    <mergeCell ref="BD6:BG6"/>
    <mergeCell ref="BH6:BJ6"/>
    <mergeCell ref="BK6:BM6"/>
    <mergeCell ref="BN6:BP6"/>
  </mergeCells>
  <phoneticPr fontId="3" type="noConversion"/>
  <pageMargins left="0.55118110236220474" right="0.19685039370078741" top="0.74" bottom="0.15748031496062992" header="0.31496062992125984" footer="0.15748031496062992"/>
  <pageSetup paperSize="9" scale="44" fitToHeight="0" orientation="landscape" r:id="rId1"/>
  <rowBreaks count="1" manualBreakCount="1">
    <brk id="44" min="1" max="15"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71D69-3F7D-4D63-86BC-48F260492547}">
  <dimension ref="A1:J24"/>
  <sheetViews>
    <sheetView showGridLines="0" zoomScaleNormal="100" workbookViewId="0">
      <selection activeCell="F7" sqref="F7"/>
    </sheetView>
  </sheetViews>
  <sheetFormatPr defaultColWidth="8.77734375" defaultRowHeight="16.5"/>
  <cols>
    <col min="1" max="1" width="4.44140625" style="89" customWidth="1"/>
    <col min="2" max="2" width="17.21875" style="89" customWidth="1"/>
    <col min="3" max="3" width="5.6640625" style="89" bestFit="1" customWidth="1"/>
    <col min="4" max="4" width="3.6640625" style="89" bestFit="1" customWidth="1"/>
    <col min="5" max="5" width="15.44140625" style="89" customWidth="1"/>
    <col min="6" max="6" width="20.33203125" style="89" customWidth="1"/>
    <col min="7" max="7" width="7" style="89" bestFit="1" customWidth="1"/>
    <col min="8" max="8" width="54.5546875" style="89" customWidth="1"/>
    <col min="9" max="9" width="60.5546875" style="89" customWidth="1"/>
    <col min="10" max="10" width="22.5546875" style="89" customWidth="1"/>
    <col min="11" max="16384" width="8.77734375" style="89"/>
  </cols>
  <sheetData>
    <row r="1" spans="2:10" s="84" customFormat="1" ht="12">
      <c r="B1" s="83" t="s">
        <v>115</v>
      </c>
      <c r="F1" s="85"/>
      <c r="G1" s="85"/>
      <c r="H1" s="85"/>
      <c r="I1" s="85"/>
    </row>
    <row r="2" spans="2:10">
      <c r="B2" s="18" t="s">
        <v>37</v>
      </c>
    </row>
    <row r="3" spans="2:10" s="86" customFormat="1" ht="19.149999999999999" customHeight="1">
      <c r="B3" s="569" t="s">
        <v>1743</v>
      </c>
      <c r="C3" s="569"/>
      <c r="D3" s="569"/>
      <c r="E3" s="569"/>
      <c r="F3" s="569"/>
      <c r="G3" s="569"/>
      <c r="H3" s="569"/>
      <c r="I3" s="569"/>
      <c r="J3" s="569"/>
    </row>
    <row r="4" spans="2:10" s="84" customFormat="1" ht="11.25">
      <c r="F4" s="85"/>
      <c r="G4" s="85"/>
      <c r="H4" s="85"/>
      <c r="I4" s="85"/>
    </row>
    <row r="5" spans="2:10" s="84" customFormat="1" ht="24.75" thickBot="1">
      <c r="B5" s="198" t="s">
        <v>116</v>
      </c>
      <c r="C5" s="198" t="s">
        <v>117</v>
      </c>
      <c r="D5" s="198" t="s">
        <v>118</v>
      </c>
      <c r="E5" s="199" t="s">
        <v>119</v>
      </c>
      <c r="F5" s="199" t="s">
        <v>120</v>
      </c>
      <c r="G5" s="200" t="s">
        <v>1742</v>
      </c>
      <c r="H5" s="200" t="s">
        <v>1749</v>
      </c>
      <c r="I5" s="201" t="s">
        <v>121</v>
      </c>
      <c r="J5" s="202" t="s">
        <v>111</v>
      </c>
    </row>
    <row r="6" spans="2:10" s="84" customFormat="1" ht="260.25" customHeight="1" thickTop="1">
      <c r="B6" s="191" t="s">
        <v>122</v>
      </c>
      <c r="C6" s="191" t="s">
        <v>123</v>
      </c>
      <c r="D6" s="192">
        <v>1</v>
      </c>
      <c r="E6" s="193" t="s">
        <v>124</v>
      </c>
      <c r="F6" s="194" t="s">
        <v>125</v>
      </c>
      <c r="G6" s="195" t="s">
        <v>126</v>
      </c>
      <c r="H6" s="196" t="s">
        <v>127</v>
      </c>
      <c r="I6" s="197" t="e" vm="1">
        <v>#VALUE!</v>
      </c>
      <c r="J6" s="197"/>
    </row>
    <row r="7" spans="2:10" s="84" customFormat="1" ht="260.25" customHeight="1">
      <c r="B7" s="183" t="s">
        <v>122</v>
      </c>
      <c r="C7" s="183" t="s">
        <v>123</v>
      </c>
      <c r="D7" s="184">
        <v>1</v>
      </c>
      <c r="E7" s="185" t="s">
        <v>124</v>
      </c>
      <c r="F7" s="186" t="s">
        <v>125</v>
      </c>
      <c r="G7" s="187" t="s">
        <v>128</v>
      </c>
      <c r="H7" s="188" t="s">
        <v>129</v>
      </c>
      <c r="I7" s="88" t="e" vm="2">
        <v>#VALUE!</v>
      </c>
      <c r="J7" s="88" t="s">
        <v>130</v>
      </c>
    </row>
    <row r="8" spans="2:10" s="84" customFormat="1" ht="260.25" customHeight="1">
      <c r="B8" s="183" t="s">
        <v>122</v>
      </c>
      <c r="C8" s="183" t="s">
        <v>123</v>
      </c>
      <c r="D8" s="184">
        <v>1</v>
      </c>
      <c r="E8" s="185" t="s">
        <v>124</v>
      </c>
      <c r="F8" s="186" t="s">
        <v>131</v>
      </c>
      <c r="G8" s="187" t="s">
        <v>132</v>
      </c>
      <c r="H8" s="188" t="s">
        <v>133</v>
      </c>
      <c r="I8" s="89" t="e" vm="3">
        <v>#VALUE!</v>
      </c>
      <c r="J8" s="88"/>
    </row>
    <row r="9" spans="2:10" s="84" customFormat="1" ht="135.75" customHeight="1">
      <c r="B9" s="183" t="s">
        <v>122</v>
      </c>
      <c r="C9" s="183" t="s">
        <v>123</v>
      </c>
      <c r="D9" s="184">
        <v>2</v>
      </c>
      <c r="E9" s="185" t="s">
        <v>134</v>
      </c>
      <c r="F9" s="186" t="s">
        <v>135</v>
      </c>
      <c r="G9" s="187" t="s">
        <v>136</v>
      </c>
      <c r="H9" s="188" t="s">
        <v>137</v>
      </c>
      <c r="I9" s="90" t="e" vm="4">
        <v>#VALUE!</v>
      </c>
      <c r="J9" s="91"/>
    </row>
    <row r="10" spans="2:10" s="84" customFormat="1" ht="191.25" customHeight="1">
      <c r="B10" s="183" t="s">
        <v>122</v>
      </c>
      <c r="C10" s="183" t="s">
        <v>123</v>
      </c>
      <c r="D10" s="184">
        <v>3</v>
      </c>
      <c r="E10" s="185" t="s">
        <v>138</v>
      </c>
      <c r="F10" s="186" t="s">
        <v>139</v>
      </c>
      <c r="G10" s="187" t="s">
        <v>140</v>
      </c>
      <c r="H10" s="188" t="s">
        <v>141</v>
      </c>
      <c r="I10" s="90" t="e" vm="5">
        <v>#VALUE!</v>
      </c>
      <c r="J10" s="91"/>
    </row>
    <row r="11" spans="2:10" s="84" customFormat="1" ht="191.25" customHeight="1">
      <c r="B11" s="183" t="s">
        <v>122</v>
      </c>
      <c r="C11" s="183" t="s">
        <v>123</v>
      </c>
      <c r="D11" s="184">
        <v>3</v>
      </c>
      <c r="E11" s="185" t="s">
        <v>138</v>
      </c>
      <c r="F11" s="186" t="s">
        <v>139</v>
      </c>
      <c r="G11" s="187" t="s">
        <v>142</v>
      </c>
      <c r="H11" s="188" t="s">
        <v>143</v>
      </c>
      <c r="I11" s="90" t="e" vm="6">
        <v>#VALUE!</v>
      </c>
      <c r="J11" s="91"/>
    </row>
    <row r="12" spans="2:10" s="84" customFormat="1" ht="187.5" customHeight="1">
      <c r="B12" s="183" t="s">
        <v>122</v>
      </c>
      <c r="C12" s="183" t="s">
        <v>123</v>
      </c>
      <c r="D12" s="184">
        <v>4</v>
      </c>
      <c r="E12" s="185" t="s">
        <v>144</v>
      </c>
      <c r="F12" s="186" t="s">
        <v>145</v>
      </c>
      <c r="G12" s="187" t="s">
        <v>146</v>
      </c>
      <c r="H12" s="188" t="s">
        <v>147</v>
      </c>
      <c r="I12" s="90" t="e" vm="7">
        <v>#VALUE!</v>
      </c>
      <c r="J12" s="91"/>
    </row>
    <row r="13" spans="2:10" s="84" customFormat="1" ht="187.5" customHeight="1">
      <c r="B13" s="183" t="s">
        <v>122</v>
      </c>
      <c r="C13" s="183" t="s">
        <v>123</v>
      </c>
      <c r="D13" s="184">
        <v>4</v>
      </c>
      <c r="E13" s="185" t="s">
        <v>144</v>
      </c>
      <c r="F13" s="186" t="s">
        <v>145</v>
      </c>
      <c r="G13" s="187" t="s">
        <v>148</v>
      </c>
      <c r="H13" s="188" t="s">
        <v>149</v>
      </c>
      <c r="I13" s="90" t="e" vm="8">
        <v>#VALUE!</v>
      </c>
      <c r="J13" s="91"/>
    </row>
    <row r="14" spans="2:10" s="84" customFormat="1" ht="133.5" customHeight="1">
      <c r="B14" s="183" t="s">
        <v>122</v>
      </c>
      <c r="C14" s="183" t="s">
        <v>123</v>
      </c>
      <c r="D14" s="184">
        <v>5</v>
      </c>
      <c r="E14" s="185" t="s">
        <v>150</v>
      </c>
      <c r="F14" s="186"/>
      <c r="G14" s="187" t="s">
        <v>151</v>
      </c>
      <c r="H14" s="188" t="s">
        <v>152</v>
      </c>
      <c r="I14" s="90" t="e" vm="9">
        <v>#VALUE!</v>
      </c>
      <c r="J14" s="91"/>
    </row>
    <row r="15" spans="2:10" s="84" customFormat="1" ht="219.75" customHeight="1">
      <c r="B15" s="183" t="s">
        <v>122</v>
      </c>
      <c r="C15" s="183" t="s">
        <v>123</v>
      </c>
      <c r="D15" s="184">
        <v>6</v>
      </c>
      <c r="E15" s="185" t="s">
        <v>153</v>
      </c>
      <c r="F15" s="186" t="s">
        <v>154</v>
      </c>
      <c r="G15" s="187" t="s">
        <v>155</v>
      </c>
      <c r="H15" s="188" t="s">
        <v>156</v>
      </c>
      <c r="I15" s="90" t="e" vm="10">
        <v>#VALUE!</v>
      </c>
      <c r="J15" s="91"/>
    </row>
    <row r="16" spans="2:10" s="84" customFormat="1" ht="237" customHeight="1">
      <c r="B16" s="183" t="s">
        <v>122</v>
      </c>
      <c r="C16" s="183" t="s">
        <v>123</v>
      </c>
      <c r="D16" s="183">
        <v>7</v>
      </c>
      <c r="E16" s="185" t="s">
        <v>157</v>
      </c>
      <c r="F16" s="186" t="s">
        <v>154</v>
      </c>
      <c r="G16" s="187" t="s">
        <v>158</v>
      </c>
      <c r="H16" s="189" t="s">
        <v>159</v>
      </c>
      <c r="I16" s="90" t="e" vm="11">
        <v>#VALUE!</v>
      </c>
      <c r="J16" s="91"/>
    </row>
    <row r="17" spans="1:10" s="84" customFormat="1" ht="237" customHeight="1">
      <c r="A17" s="87"/>
      <c r="B17" s="183" t="s">
        <v>122</v>
      </c>
      <c r="C17" s="183" t="s">
        <v>123</v>
      </c>
      <c r="D17" s="183">
        <v>7</v>
      </c>
      <c r="E17" s="185" t="s">
        <v>157</v>
      </c>
      <c r="F17" s="186" t="s">
        <v>154</v>
      </c>
      <c r="G17" s="187" t="s">
        <v>160</v>
      </c>
      <c r="H17" s="189" t="s">
        <v>161</v>
      </c>
      <c r="I17" s="90" t="e" vm="12">
        <v>#VALUE!</v>
      </c>
      <c r="J17" s="91"/>
    </row>
    <row r="18" spans="1:10" s="84" customFormat="1" ht="237" customHeight="1">
      <c r="A18" s="93"/>
      <c r="B18" s="183" t="s">
        <v>122</v>
      </c>
      <c r="C18" s="183" t="s">
        <v>123</v>
      </c>
      <c r="D18" s="183">
        <v>7</v>
      </c>
      <c r="E18" s="185" t="s">
        <v>157</v>
      </c>
      <c r="F18" s="186" t="s">
        <v>154</v>
      </c>
      <c r="G18" s="187" t="s">
        <v>162</v>
      </c>
      <c r="H18" s="189" t="s">
        <v>163</v>
      </c>
      <c r="I18" s="89" t="e" vm="13">
        <v>#VALUE!</v>
      </c>
      <c r="J18" s="91"/>
    </row>
    <row r="19" spans="1:10" s="84" customFormat="1" ht="246" customHeight="1">
      <c r="B19" s="183" t="s">
        <v>122</v>
      </c>
      <c r="C19" s="183" t="s">
        <v>123</v>
      </c>
      <c r="D19" s="183">
        <v>8</v>
      </c>
      <c r="E19" s="185" t="s">
        <v>164</v>
      </c>
      <c r="F19" s="190" t="s">
        <v>165</v>
      </c>
      <c r="G19" s="187" t="s">
        <v>166</v>
      </c>
      <c r="H19" s="189" t="s">
        <v>167</v>
      </c>
      <c r="I19" s="90" t="e" vm="14">
        <v>#VALUE!</v>
      </c>
      <c r="J19" s="91" t="s">
        <v>168</v>
      </c>
    </row>
    <row r="20" spans="1:10" s="84" customFormat="1" ht="210" customHeight="1">
      <c r="B20" s="183" t="s">
        <v>122</v>
      </c>
      <c r="C20" s="183" t="s">
        <v>123</v>
      </c>
      <c r="D20" s="183">
        <v>9</v>
      </c>
      <c r="E20" s="185" t="s">
        <v>169</v>
      </c>
      <c r="F20" s="190" t="s">
        <v>170</v>
      </c>
      <c r="G20" s="187" t="s">
        <v>171</v>
      </c>
      <c r="H20" s="189" t="s">
        <v>172</v>
      </c>
      <c r="I20" s="90" t="e" vm="15">
        <v>#VALUE!</v>
      </c>
      <c r="J20" s="92" t="s">
        <v>173</v>
      </c>
    </row>
    <row r="21" spans="1:10" s="84" customFormat="1" ht="210" customHeight="1">
      <c r="B21" s="183" t="s">
        <v>122</v>
      </c>
      <c r="C21" s="183" t="s">
        <v>123</v>
      </c>
      <c r="D21" s="183">
        <v>9</v>
      </c>
      <c r="E21" s="185" t="s">
        <v>169</v>
      </c>
      <c r="F21" s="190" t="s">
        <v>170</v>
      </c>
      <c r="G21" s="187" t="s">
        <v>174</v>
      </c>
      <c r="H21" s="189" t="s">
        <v>175</v>
      </c>
      <c r="I21" s="90" t="e" vm="16">
        <v>#VALUE!</v>
      </c>
      <c r="J21" s="92"/>
    </row>
    <row r="22" spans="1:10" s="84" customFormat="1" ht="210" customHeight="1">
      <c r="B22" s="183" t="s">
        <v>122</v>
      </c>
      <c r="C22" s="183" t="s">
        <v>123</v>
      </c>
      <c r="D22" s="183">
        <v>9</v>
      </c>
      <c r="E22" s="185" t="s">
        <v>169</v>
      </c>
      <c r="F22" s="190" t="s">
        <v>170</v>
      </c>
      <c r="G22" s="187" t="s">
        <v>176</v>
      </c>
      <c r="H22" s="189" t="s">
        <v>177</v>
      </c>
      <c r="I22" s="90" t="e" vm="17">
        <v>#VALUE!</v>
      </c>
      <c r="J22" s="92" t="s">
        <v>178</v>
      </c>
    </row>
    <row r="23" spans="1:10" s="84" customFormat="1" ht="210" customHeight="1">
      <c r="B23" s="183" t="s">
        <v>122</v>
      </c>
      <c r="C23" s="183" t="s">
        <v>123</v>
      </c>
      <c r="D23" s="183">
        <v>10</v>
      </c>
      <c r="E23" s="185" t="s">
        <v>179</v>
      </c>
      <c r="F23" s="190" t="s">
        <v>170</v>
      </c>
      <c r="G23" s="187" t="s">
        <v>180</v>
      </c>
      <c r="H23" s="189" t="s">
        <v>181</v>
      </c>
      <c r="I23" s="89" t="e" vm="18">
        <v>#VALUE!</v>
      </c>
      <c r="J23" s="92"/>
    </row>
    <row r="24" spans="1:10" s="84" customFormat="1" ht="195" customHeight="1">
      <c r="B24" s="183" t="s">
        <v>122</v>
      </c>
      <c r="C24" s="183" t="s">
        <v>123</v>
      </c>
      <c r="D24" s="183">
        <v>10</v>
      </c>
      <c r="E24" s="185" t="s">
        <v>179</v>
      </c>
      <c r="F24" s="190" t="s">
        <v>170</v>
      </c>
      <c r="G24" s="187" t="s">
        <v>182</v>
      </c>
      <c r="H24" s="189" t="s">
        <v>183</v>
      </c>
      <c r="I24" s="90" t="e" vm="19">
        <v>#VALUE!</v>
      </c>
      <c r="J24" s="91"/>
    </row>
  </sheetData>
  <mergeCells count="1">
    <mergeCell ref="B3:J3"/>
  </mergeCells>
  <phoneticPr fontId="3"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F95B1-AC46-47F4-A37C-E3A1F2F5AB99}">
  <sheetPr>
    <outlinePr summaryBelow="0" summaryRight="0"/>
  </sheetPr>
  <dimension ref="A1:BQ36"/>
  <sheetViews>
    <sheetView showGridLines="0" zoomScaleNormal="100" workbookViewId="0">
      <selection activeCell="E12" sqref="E12"/>
    </sheetView>
  </sheetViews>
  <sheetFormatPr defaultColWidth="11.44140625" defaultRowHeight="15.75" customHeight="1" outlineLevelRow="1"/>
  <cols>
    <col min="1" max="1" width="3.77734375" style="208" customWidth="1"/>
    <col min="2" max="2" width="10" style="208" customWidth="1"/>
    <col min="3" max="3" width="25" style="208" customWidth="1"/>
    <col min="4" max="4" width="10.88671875" style="208" customWidth="1"/>
    <col min="5" max="6" width="11.21875" style="208" customWidth="1"/>
    <col min="7" max="7" width="7.77734375" style="208" customWidth="1"/>
    <col min="8" max="8" width="11.44140625" style="208"/>
    <col min="9" max="68" width="2.6640625" style="208" customWidth="1"/>
    <col min="69" max="69" width="3" style="208" customWidth="1"/>
    <col min="70" max="16384" width="11.44140625" style="208"/>
  </cols>
  <sheetData>
    <row r="1" spans="1:69" s="295" customFormat="1" ht="21" customHeight="1">
      <c r="A1" s="217"/>
      <c r="B1" s="296" t="s">
        <v>1845</v>
      </c>
      <c r="C1" s="289"/>
      <c r="D1" s="289"/>
      <c r="E1" s="289"/>
      <c r="F1" s="217"/>
      <c r="G1" s="217"/>
      <c r="H1" s="289"/>
      <c r="I1" s="290"/>
      <c r="J1" s="291"/>
      <c r="K1" s="292"/>
      <c r="L1" s="293"/>
      <c r="M1" s="292"/>
      <c r="N1" s="292"/>
      <c r="O1" s="217"/>
      <c r="P1" s="217"/>
      <c r="Q1" s="217"/>
      <c r="R1" s="217"/>
      <c r="S1" s="217"/>
      <c r="T1" s="217"/>
      <c r="U1" s="217"/>
      <c r="V1" s="217"/>
      <c r="W1" s="217"/>
      <c r="X1" s="217"/>
      <c r="Y1" s="217"/>
      <c r="Z1" s="217"/>
      <c r="AA1" s="217"/>
      <c r="AB1" s="217"/>
      <c r="AC1" s="217"/>
      <c r="AD1" s="294"/>
      <c r="AE1" s="294"/>
      <c r="AF1" s="294"/>
      <c r="AG1" s="294"/>
      <c r="AH1" s="294"/>
      <c r="AI1" s="294"/>
      <c r="AJ1" s="294"/>
      <c r="AK1" s="294"/>
      <c r="AL1" s="294"/>
      <c r="AM1" s="217"/>
      <c r="AN1" s="217"/>
      <c r="AO1" s="217"/>
      <c r="AP1" s="217"/>
      <c r="AQ1" s="217"/>
      <c r="AR1" s="217"/>
      <c r="AS1" s="217"/>
      <c r="AT1" s="217"/>
      <c r="AU1" s="217"/>
      <c r="AV1" s="217"/>
      <c r="AW1" s="217"/>
      <c r="AX1" s="217"/>
      <c r="AY1" s="217"/>
      <c r="AZ1" s="217"/>
      <c r="BA1" s="217"/>
      <c r="BB1" s="217"/>
      <c r="BC1" s="217"/>
      <c r="BD1" s="217"/>
      <c r="BE1" s="217"/>
      <c r="BF1" s="217"/>
      <c r="BG1" s="217"/>
      <c r="BH1" s="217"/>
      <c r="BI1" s="217"/>
      <c r="BJ1" s="217"/>
      <c r="BK1" s="217"/>
      <c r="BL1" s="217"/>
      <c r="BM1" s="217"/>
      <c r="BN1" s="217"/>
      <c r="BO1" s="217"/>
      <c r="BP1" s="217"/>
      <c r="BQ1" s="217"/>
    </row>
    <row r="2" spans="1:69" ht="41.25" thickBot="1">
      <c r="A2" s="203"/>
      <c r="B2" s="572" t="s">
        <v>1750</v>
      </c>
      <c r="C2" s="573"/>
      <c r="D2" s="573"/>
      <c r="E2" s="573"/>
      <c r="F2" s="573"/>
      <c r="G2" s="573"/>
      <c r="H2" s="209"/>
      <c r="I2" s="574"/>
      <c r="J2" s="573"/>
      <c r="K2" s="573"/>
      <c r="L2" s="573"/>
      <c r="M2" s="573"/>
      <c r="N2" s="573"/>
      <c r="O2" s="575"/>
      <c r="P2" s="573"/>
      <c r="Q2" s="573"/>
      <c r="R2" s="573"/>
      <c r="S2" s="573"/>
      <c r="T2" s="573"/>
      <c r="U2" s="573"/>
      <c r="V2" s="573"/>
      <c r="W2" s="573"/>
      <c r="X2" s="573"/>
      <c r="Y2" s="573"/>
      <c r="Z2" s="573"/>
      <c r="AA2" s="573"/>
      <c r="AB2" s="573"/>
      <c r="AC2" s="573"/>
      <c r="AD2" s="573"/>
      <c r="AE2" s="573"/>
      <c r="AF2" s="573"/>
      <c r="AG2" s="573"/>
      <c r="AH2" s="210"/>
      <c r="AI2" s="210"/>
      <c r="AJ2" s="210"/>
      <c r="AK2" s="210"/>
      <c r="AL2" s="210"/>
      <c r="AM2" s="203"/>
      <c r="AN2" s="203"/>
      <c r="AO2" s="203"/>
      <c r="AP2" s="203"/>
      <c r="AQ2" s="203"/>
      <c r="AR2" s="203"/>
      <c r="AS2" s="203"/>
      <c r="AT2" s="203"/>
      <c r="AU2" s="203"/>
      <c r="AV2" s="203"/>
      <c r="AW2" s="203"/>
      <c r="AX2" s="203"/>
      <c r="AY2" s="203"/>
      <c r="AZ2" s="203"/>
      <c r="BA2" s="203"/>
      <c r="BB2" s="203"/>
      <c r="BC2" s="203"/>
      <c r="BD2" s="203"/>
      <c r="BE2" s="203"/>
      <c r="BF2" s="203"/>
      <c r="BG2" s="203"/>
      <c r="BH2" s="203"/>
      <c r="BI2" s="203"/>
      <c r="BJ2" s="203"/>
      <c r="BK2" s="203"/>
      <c r="BL2" s="203"/>
      <c r="BM2" s="203"/>
      <c r="BN2" s="203"/>
      <c r="BO2" s="203"/>
      <c r="BP2" s="203"/>
      <c r="BQ2" s="203"/>
    </row>
    <row r="3" spans="1:69" ht="21" customHeight="1" thickTop="1">
      <c r="A3" s="203"/>
      <c r="B3" s="211"/>
      <c r="C3" s="211"/>
      <c r="D3" s="212"/>
      <c r="E3" s="212"/>
      <c r="F3" s="212"/>
      <c r="G3" s="212"/>
      <c r="H3" s="212"/>
      <c r="I3" s="206"/>
      <c r="J3" s="206"/>
      <c r="K3" s="206"/>
      <c r="L3" s="206"/>
      <c r="M3" s="203"/>
      <c r="N3" s="203"/>
      <c r="O3" s="203"/>
      <c r="P3" s="203"/>
      <c r="Q3" s="203"/>
      <c r="R3" s="203"/>
      <c r="S3" s="203"/>
      <c r="T3" s="203"/>
      <c r="U3" s="203"/>
      <c r="V3" s="203"/>
      <c r="W3" s="203"/>
      <c r="X3" s="203"/>
      <c r="Y3" s="203"/>
      <c r="Z3" s="203"/>
      <c r="AA3" s="203"/>
      <c r="AB3" s="203"/>
      <c r="AC3" s="203"/>
      <c r="AD3" s="207"/>
      <c r="AE3" s="207"/>
      <c r="AF3" s="207"/>
      <c r="AG3" s="207"/>
      <c r="AH3" s="207"/>
      <c r="AI3" s="207"/>
      <c r="AJ3" s="207"/>
      <c r="AK3" s="207"/>
      <c r="AL3" s="207"/>
      <c r="AM3" s="203"/>
      <c r="AN3" s="203"/>
      <c r="AO3" s="203"/>
      <c r="AP3" s="203"/>
      <c r="AQ3" s="203"/>
      <c r="AR3" s="203"/>
      <c r="AS3" s="203"/>
      <c r="AT3" s="203"/>
      <c r="AU3" s="203"/>
      <c r="AV3" s="203"/>
      <c r="AW3" s="203"/>
      <c r="AX3" s="203"/>
      <c r="AY3" s="203"/>
      <c r="AZ3" s="203"/>
      <c r="BA3" s="203"/>
      <c r="BB3" s="203"/>
      <c r="BC3" s="203"/>
      <c r="BD3" s="203"/>
      <c r="BE3" s="203"/>
      <c r="BF3" s="203"/>
      <c r="BG3" s="203"/>
      <c r="BH3" s="203"/>
      <c r="BI3" s="203"/>
      <c r="BJ3" s="203"/>
      <c r="BK3" s="203"/>
      <c r="BL3" s="203"/>
      <c r="BM3" s="203"/>
      <c r="BN3" s="203"/>
      <c r="BO3" s="203"/>
      <c r="BP3" s="203"/>
      <c r="BQ3" s="203"/>
    </row>
    <row r="4" spans="1:69" ht="21" customHeight="1">
      <c r="A4" s="203"/>
      <c r="B4" s="576" t="s">
        <v>1751</v>
      </c>
      <c r="C4" s="577"/>
      <c r="D4" s="578" t="str">
        <f>B2</f>
        <v>ERP 도입 (더존 Amarans 10)</v>
      </c>
      <c r="E4" s="577"/>
      <c r="F4" s="577"/>
      <c r="G4" s="577"/>
      <c r="H4" s="213"/>
      <c r="I4" s="576" t="s">
        <v>1752</v>
      </c>
      <c r="J4" s="577"/>
      <c r="K4" s="577"/>
      <c r="L4" s="577"/>
      <c r="M4" s="577"/>
      <c r="N4" s="577"/>
      <c r="O4" s="577"/>
      <c r="P4" s="579" t="s">
        <v>208</v>
      </c>
      <c r="Q4" s="577"/>
      <c r="R4" s="577"/>
      <c r="S4" s="577"/>
      <c r="T4" s="577"/>
      <c r="U4" s="577"/>
      <c r="V4" s="577"/>
      <c r="W4" s="577"/>
      <c r="X4" s="577"/>
      <c r="Y4" s="577"/>
      <c r="Z4" s="577"/>
      <c r="AA4" s="577"/>
      <c r="AB4" s="577"/>
      <c r="AC4" s="214"/>
      <c r="AD4" s="207"/>
      <c r="AE4" s="207"/>
      <c r="AF4" s="207"/>
      <c r="AG4" s="207"/>
      <c r="AH4" s="207"/>
      <c r="AI4" s="207"/>
      <c r="AJ4" s="207"/>
      <c r="AK4" s="207"/>
      <c r="AL4" s="207"/>
      <c r="AM4" s="203"/>
      <c r="AN4" s="203"/>
      <c r="AO4" s="203"/>
      <c r="AP4" s="203"/>
      <c r="AQ4" s="203"/>
      <c r="AR4" s="203"/>
      <c r="AS4" s="203"/>
      <c r="AT4" s="203"/>
      <c r="AU4" s="203"/>
      <c r="AV4" s="203"/>
      <c r="AW4" s="203"/>
      <c r="AX4" s="203"/>
      <c r="AY4" s="203"/>
      <c r="AZ4" s="203"/>
      <c r="BA4" s="203"/>
      <c r="BB4" s="203"/>
      <c r="BC4" s="203"/>
      <c r="BD4" s="203"/>
      <c r="BE4" s="203"/>
      <c r="BF4" s="203"/>
      <c r="BG4" s="203"/>
      <c r="BH4" s="203"/>
      <c r="BI4" s="203"/>
      <c r="BJ4" s="203"/>
      <c r="BK4" s="203"/>
      <c r="BL4" s="203"/>
      <c r="BM4" s="203"/>
      <c r="BN4" s="203"/>
      <c r="BO4" s="203"/>
      <c r="BP4" s="203"/>
      <c r="BQ4" s="203"/>
    </row>
    <row r="5" spans="1:69" ht="21" customHeight="1">
      <c r="A5" s="203"/>
      <c r="B5" s="206"/>
      <c r="C5" s="206"/>
      <c r="D5" s="206"/>
      <c r="E5" s="206"/>
      <c r="F5" s="206"/>
      <c r="G5" s="205"/>
      <c r="H5" s="205"/>
      <c r="I5" s="206"/>
      <c r="J5" s="206"/>
      <c r="K5" s="206"/>
      <c r="L5" s="206"/>
      <c r="M5" s="203"/>
      <c r="N5" s="203"/>
      <c r="O5" s="203"/>
      <c r="P5" s="203"/>
      <c r="Q5" s="203"/>
      <c r="R5" s="203"/>
      <c r="S5" s="203"/>
      <c r="T5" s="203"/>
      <c r="U5" s="203"/>
      <c r="V5" s="203"/>
      <c r="W5" s="203"/>
      <c r="X5" s="203"/>
      <c r="Y5" s="203"/>
      <c r="Z5" s="203"/>
      <c r="AA5" s="203"/>
      <c r="AB5" s="203"/>
      <c r="AC5" s="203"/>
      <c r="AD5" s="203"/>
      <c r="AE5" s="203"/>
      <c r="AF5" s="203"/>
      <c r="AG5" s="203"/>
      <c r="AH5" s="203"/>
      <c r="AI5" s="203"/>
      <c r="AJ5" s="203"/>
      <c r="AK5" s="203"/>
      <c r="AL5" s="203"/>
      <c r="AM5" s="203"/>
      <c r="AN5" s="203"/>
      <c r="AO5" s="203"/>
      <c r="AP5" s="203"/>
      <c r="AQ5" s="203"/>
      <c r="AR5" s="203"/>
      <c r="AS5" s="203"/>
      <c r="AT5" s="203"/>
      <c r="AU5" s="203"/>
      <c r="AV5" s="203"/>
      <c r="AW5" s="203"/>
      <c r="AX5" s="203"/>
      <c r="AY5" s="203"/>
      <c r="AZ5" s="203"/>
      <c r="BA5" s="203"/>
      <c r="BB5" s="203"/>
      <c r="BC5" s="203"/>
      <c r="BD5" s="203"/>
      <c r="BE5" s="203"/>
      <c r="BF5" s="203"/>
      <c r="BG5" s="203"/>
      <c r="BH5" s="203"/>
      <c r="BI5" s="203"/>
      <c r="BJ5" s="203"/>
      <c r="BK5" s="203"/>
      <c r="BL5" s="203"/>
      <c r="BM5" s="203"/>
      <c r="BN5" s="203"/>
      <c r="BO5" s="203"/>
      <c r="BP5" s="203"/>
      <c r="BQ5" s="203"/>
    </row>
    <row r="6" spans="1:69" ht="17.25" customHeight="1">
      <c r="A6" s="215"/>
      <c r="B6" s="570" t="s">
        <v>1753</v>
      </c>
      <c r="C6" s="570" t="s">
        <v>1754</v>
      </c>
      <c r="D6" s="570" t="s">
        <v>1755</v>
      </c>
      <c r="E6" s="570" t="s">
        <v>1756</v>
      </c>
      <c r="F6" s="570" t="s">
        <v>1757</v>
      </c>
      <c r="G6" s="570" t="s">
        <v>1758</v>
      </c>
      <c r="H6" s="570" t="s">
        <v>1759</v>
      </c>
      <c r="I6" s="580" t="s">
        <v>1760</v>
      </c>
      <c r="J6" s="571"/>
      <c r="K6" s="571"/>
      <c r="L6" s="571"/>
      <c r="M6" s="571"/>
      <c r="N6" s="571"/>
      <c r="O6" s="571"/>
      <c r="P6" s="571"/>
      <c r="Q6" s="571"/>
      <c r="R6" s="571"/>
      <c r="S6" s="571"/>
      <c r="T6" s="571"/>
      <c r="U6" s="571"/>
      <c r="V6" s="571"/>
      <c r="W6" s="571"/>
      <c r="X6" s="581" t="s">
        <v>1761</v>
      </c>
      <c r="Y6" s="571"/>
      <c r="Z6" s="571"/>
      <c r="AA6" s="571"/>
      <c r="AB6" s="571"/>
      <c r="AC6" s="571"/>
      <c r="AD6" s="571"/>
      <c r="AE6" s="571"/>
      <c r="AF6" s="571"/>
      <c r="AG6" s="571"/>
      <c r="AH6" s="571"/>
      <c r="AI6" s="571"/>
      <c r="AJ6" s="571"/>
      <c r="AK6" s="571"/>
      <c r="AL6" s="571"/>
      <c r="AM6" s="582" t="s">
        <v>1762</v>
      </c>
      <c r="AN6" s="571"/>
      <c r="AO6" s="571"/>
      <c r="AP6" s="571"/>
      <c r="AQ6" s="571"/>
      <c r="AR6" s="571"/>
      <c r="AS6" s="571"/>
      <c r="AT6" s="571"/>
      <c r="AU6" s="571"/>
      <c r="AV6" s="571"/>
      <c r="AW6" s="571"/>
      <c r="AX6" s="571"/>
      <c r="AY6" s="571"/>
      <c r="AZ6" s="571"/>
      <c r="BA6" s="571"/>
      <c r="BB6" s="583" t="s">
        <v>1763</v>
      </c>
      <c r="BC6" s="571"/>
      <c r="BD6" s="571"/>
      <c r="BE6" s="571"/>
      <c r="BF6" s="571"/>
      <c r="BG6" s="571"/>
      <c r="BH6" s="571"/>
      <c r="BI6" s="571"/>
      <c r="BJ6" s="571"/>
      <c r="BK6" s="571"/>
      <c r="BL6" s="571"/>
      <c r="BM6" s="571"/>
      <c r="BN6" s="571"/>
      <c r="BO6" s="571"/>
      <c r="BP6" s="584"/>
      <c r="BQ6" s="203"/>
    </row>
    <row r="7" spans="1:69" ht="17.25" customHeight="1">
      <c r="A7" s="216"/>
      <c r="B7" s="571"/>
      <c r="C7" s="571"/>
      <c r="D7" s="571"/>
      <c r="E7" s="571"/>
      <c r="F7" s="571"/>
      <c r="G7" s="571"/>
      <c r="H7" s="571"/>
      <c r="I7" s="585" t="s">
        <v>1764</v>
      </c>
      <c r="J7" s="586"/>
      <c r="K7" s="586"/>
      <c r="L7" s="586"/>
      <c r="M7" s="587"/>
      <c r="N7" s="585" t="s">
        <v>1765</v>
      </c>
      <c r="O7" s="586"/>
      <c r="P7" s="586"/>
      <c r="Q7" s="586"/>
      <c r="R7" s="587"/>
      <c r="S7" s="585" t="s">
        <v>1766</v>
      </c>
      <c r="T7" s="586"/>
      <c r="U7" s="586"/>
      <c r="V7" s="586"/>
      <c r="W7" s="587"/>
      <c r="X7" s="588" t="s">
        <v>1767</v>
      </c>
      <c r="Y7" s="586"/>
      <c r="Z7" s="586"/>
      <c r="AA7" s="586"/>
      <c r="AB7" s="587"/>
      <c r="AC7" s="588" t="s">
        <v>1768</v>
      </c>
      <c r="AD7" s="586"/>
      <c r="AE7" s="586"/>
      <c r="AF7" s="586"/>
      <c r="AG7" s="587"/>
      <c r="AH7" s="588" t="s">
        <v>1769</v>
      </c>
      <c r="AI7" s="586"/>
      <c r="AJ7" s="586"/>
      <c r="AK7" s="586"/>
      <c r="AL7" s="587"/>
      <c r="AM7" s="590" t="s">
        <v>1770</v>
      </c>
      <c r="AN7" s="586"/>
      <c r="AO7" s="586"/>
      <c r="AP7" s="586"/>
      <c r="AQ7" s="587"/>
      <c r="AR7" s="590" t="s">
        <v>1771</v>
      </c>
      <c r="AS7" s="586"/>
      <c r="AT7" s="586"/>
      <c r="AU7" s="586"/>
      <c r="AV7" s="587"/>
      <c r="AW7" s="590" t="s">
        <v>1772</v>
      </c>
      <c r="AX7" s="586"/>
      <c r="AY7" s="586"/>
      <c r="AZ7" s="586"/>
      <c r="BA7" s="587"/>
      <c r="BB7" s="589" t="s">
        <v>1773</v>
      </c>
      <c r="BC7" s="586"/>
      <c r="BD7" s="586"/>
      <c r="BE7" s="586"/>
      <c r="BF7" s="587"/>
      <c r="BG7" s="589" t="s">
        <v>1774</v>
      </c>
      <c r="BH7" s="586"/>
      <c r="BI7" s="586"/>
      <c r="BJ7" s="586"/>
      <c r="BK7" s="587"/>
      <c r="BL7" s="589" t="s">
        <v>1775</v>
      </c>
      <c r="BM7" s="586"/>
      <c r="BN7" s="586"/>
      <c r="BO7" s="586"/>
      <c r="BP7" s="587"/>
      <c r="BQ7" s="216"/>
    </row>
    <row r="8" spans="1:69" ht="17.25" customHeight="1">
      <c r="A8" s="217"/>
      <c r="B8" s="571"/>
      <c r="C8" s="571"/>
      <c r="D8" s="571"/>
      <c r="E8" s="571"/>
      <c r="F8" s="571"/>
      <c r="G8" s="571"/>
      <c r="H8" s="571"/>
      <c r="I8" s="218" t="s">
        <v>96</v>
      </c>
      <c r="J8" s="218" t="s">
        <v>1776</v>
      </c>
      <c r="K8" s="218" t="s">
        <v>1777</v>
      </c>
      <c r="L8" s="218" t="s">
        <v>1778</v>
      </c>
      <c r="M8" s="218" t="s">
        <v>1779</v>
      </c>
      <c r="N8" s="218" t="s">
        <v>96</v>
      </c>
      <c r="O8" s="218" t="s">
        <v>1776</v>
      </c>
      <c r="P8" s="218" t="s">
        <v>1777</v>
      </c>
      <c r="Q8" s="218" t="s">
        <v>1778</v>
      </c>
      <c r="R8" s="218" t="s">
        <v>1779</v>
      </c>
      <c r="S8" s="218" t="s">
        <v>96</v>
      </c>
      <c r="T8" s="218" t="s">
        <v>1776</v>
      </c>
      <c r="U8" s="218" t="s">
        <v>1777</v>
      </c>
      <c r="V8" s="218" t="s">
        <v>1778</v>
      </c>
      <c r="W8" s="218" t="s">
        <v>1779</v>
      </c>
      <c r="X8" s="219" t="s">
        <v>96</v>
      </c>
      <c r="Y8" s="219" t="s">
        <v>1776</v>
      </c>
      <c r="Z8" s="219" t="s">
        <v>1777</v>
      </c>
      <c r="AA8" s="219" t="s">
        <v>1778</v>
      </c>
      <c r="AB8" s="219" t="s">
        <v>1779</v>
      </c>
      <c r="AC8" s="219" t="s">
        <v>96</v>
      </c>
      <c r="AD8" s="219" t="s">
        <v>1776</v>
      </c>
      <c r="AE8" s="219" t="s">
        <v>1777</v>
      </c>
      <c r="AF8" s="219" t="s">
        <v>1778</v>
      </c>
      <c r="AG8" s="219" t="s">
        <v>1779</v>
      </c>
      <c r="AH8" s="219" t="s">
        <v>96</v>
      </c>
      <c r="AI8" s="219" t="s">
        <v>1776</v>
      </c>
      <c r="AJ8" s="219" t="s">
        <v>1777</v>
      </c>
      <c r="AK8" s="219" t="s">
        <v>1778</v>
      </c>
      <c r="AL8" s="219" t="s">
        <v>1779</v>
      </c>
      <c r="AM8" s="220" t="s">
        <v>96</v>
      </c>
      <c r="AN8" s="220" t="s">
        <v>1776</v>
      </c>
      <c r="AO8" s="220" t="s">
        <v>1777</v>
      </c>
      <c r="AP8" s="220" t="s">
        <v>1778</v>
      </c>
      <c r="AQ8" s="220" t="s">
        <v>1779</v>
      </c>
      <c r="AR8" s="220" t="s">
        <v>96</v>
      </c>
      <c r="AS8" s="220" t="s">
        <v>1776</v>
      </c>
      <c r="AT8" s="220" t="s">
        <v>1777</v>
      </c>
      <c r="AU8" s="220" t="s">
        <v>1778</v>
      </c>
      <c r="AV8" s="220" t="s">
        <v>1779</v>
      </c>
      <c r="AW8" s="220" t="s">
        <v>96</v>
      </c>
      <c r="AX8" s="220" t="s">
        <v>1776</v>
      </c>
      <c r="AY8" s="220" t="s">
        <v>1777</v>
      </c>
      <c r="AZ8" s="220" t="s">
        <v>1778</v>
      </c>
      <c r="BA8" s="220" t="s">
        <v>1779</v>
      </c>
      <c r="BB8" s="221" t="s">
        <v>96</v>
      </c>
      <c r="BC8" s="221" t="s">
        <v>1776</v>
      </c>
      <c r="BD8" s="221" t="s">
        <v>1777</v>
      </c>
      <c r="BE8" s="221" t="s">
        <v>1778</v>
      </c>
      <c r="BF8" s="221" t="s">
        <v>1779</v>
      </c>
      <c r="BG8" s="221" t="s">
        <v>96</v>
      </c>
      <c r="BH8" s="221" t="s">
        <v>1776</v>
      </c>
      <c r="BI8" s="221" t="s">
        <v>1777</v>
      </c>
      <c r="BJ8" s="221" t="s">
        <v>1778</v>
      </c>
      <c r="BK8" s="221" t="s">
        <v>1779</v>
      </c>
      <c r="BL8" s="221" t="s">
        <v>96</v>
      </c>
      <c r="BM8" s="221" t="s">
        <v>1776</v>
      </c>
      <c r="BN8" s="221" t="s">
        <v>1777</v>
      </c>
      <c r="BO8" s="221" t="s">
        <v>1778</v>
      </c>
      <c r="BP8" s="221" t="s">
        <v>1779</v>
      </c>
      <c r="BQ8" s="217"/>
    </row>
    <row r="9" spans="1:69" ht="21" customHeight="1">
      <c r="A9" s="203"/>
      <c r="B9" s="222">
        <v>1</v>
      </c>
      <c r="C9" s="223" t="s">
        <v>1780</v>
      </c>
      <c r="D9" s="224"/>
      <c r="E9" s="224"/>
      <c r="F9" s="224"/>
      <c r="G9" s="224"/>
      <c r="H9" s="224"/>
      <c r="I9" s="225"/>
      <c r="J9" s="226"/>
      <c r="K9" s="227"/>
      <c r="L9" s="227"/>
      <c r="M9" s="225"/>
      <c r="N9" s="225"/>
      <c r="O9" s="225"/>
      <c r="P9" s="225"/>
      <c r="Q9" s="225"/>
      <c r="R9" s="225"/>
      <c r="S9" s="225"/>
      <c r="T9" s="225"/>
      <c r="U9" s="225"/>
      <c r="V9" s="225"/>
      <c r="W9" s="225"/>
      <c r="X9" s="225"/>
      <c r="Y9" s="225"/>
      <c r="Z9" s="225"/>
      <c r="AA9" s="225"/>
      <c r="AB9" s="225"/>
      <c r="AC9" s="225"/>
      <c r="AD9" s="225"/>
      <c r="AE9" s="225"/>
      <c r="AF9" s="225"/>
      <c r="AG9" s="225"/>
      <c r="AH9" s="225"/>
      <c r="AI9" s="225"/>
      <c r="AJ9" s="225"/>
      <c r="AK9" s="225"/>
      <c r="AL9" s="225"/>
      <c r="AM9" s="225"/>
      <c r="AN9" s="225"/>
      <c r="AO9" s="225"/>
      <c r="AP9" s="225"/>
      <c r="AQ9" s="225"/>
      <c r="AR9" s="225"/>
      <c r="AS9" s="225"/>
      <c r="AT9" s="225"/>
      <c r="AU9" s="225"/>
      <c r="AV9" s="225"/>
      <c r="AW9" s="225"/>
      <c r="AX9" s="225"/>
      <c r="AY9" s="225"/>
      <c r="AZ9" s="225"/>
      <c r="BA9" s="225"/>
      <c r="BB9" s="225"/>
      <c r="BC9" s="225"/>
      <c r="BD9" s="225"/>
      <c r="BE9" s="225"/>
      <c r="BF9" s="225"/>
      <c r="BG9" s="225"/>
      <c r="BH9" s="225"/>
      <c r="BI9" s="225"/>
      <c r="BJ9" s="225"/>
      <c r="BK9" s="225"/>
      <c r="BL9" s="225"/>
      <c r="BM9" s="225"/>
      <c r="BN9" s="225"/>
      <c r="BO9" s="225"/>
      <c r="BP9" s="225"/>
      <c r="BQ9" s="203"/>
    </row>
    <row r="10" spans="1:69" ht="17.25" customHeight="1" outlineLevel="1">
      <c r="A10" s="204"/>
      <c r="B10" s="228">
        <v>1.1000000000000001</v>
      </c>
      <c r="C10" s="229" t="s">
        <v>1781</v>
      </c>
      <c r="D10" s="229" t="s">
        <v>1782</v>
      </c>
      <c r="E10" s="230"/>
      <c r="F10" s="230"/>
      <c r="G10" s="231">
        <f t="shared" ref="G10:G16" si="0">DAYS360(E10,F10)</f>
        <v>0</v>
      </c>
      <c r="H10" s="232">
        <v>1</v>
      </c>
      <c r="I10" s="233"/>
      <c r="J10" s="234"/>
      <c r="K10" s="235"/>
      <c r="L10" s="235"/>
      <c r="M10" s="236"/>
      <c r="N10" s="236"/>
      <c r="O10" s="236"/>
      <c r="P10" s="237"/>
      <c r="Q10" s="237"/>
      <c r="R10" s="237"/>
      <c r="S10" s="235"/>
      <c r="T10" s="235"/>
      <c r="U10" s="235"/>
      <c r="V10" s="235"/>
      <c r="W10" s="235"/>
      <c r="X10" s="235"/>
      <c r="Y10" s="235"/>
      <c r="Z10" s="235"/>
      <c r="AA10" s="235"/>
      <c r="AB10" s="235"/>
      <c r="AC10" s="238"/>
      <c r="AD10" s="238"/>
      <c r="AE10" s="238"/>
      <c r="AF10" s="238"/>
      <c r="AG10" s="238"/>
      <c r="AH10" s="235"/>
      <c r="AI10" s="235"/>
      <c r="AJ10" s="235"/>
      <c r="AK10" s="235"/>
      <c r="AL10" s="235"/>
      <c r="AM10" s="235"/>
      <c r="AN10" s="235"/>
      <c r="AO10" s="235"/>
      <c r="AP10" s="235"/>
      <c r="AQ10" s="235"/>
      <c r="AR10" s="239"/>
      <c r="AS10" s="239"/>
      <c r="AT10" s="239"/>
      <c r="AU10" s="239"/>
      <c r="AV10" s="239"/>
      <c r="AW10" s="235"/>
      <c r="AX10" s="235"/>
      <c r="AY10" s="235"/>
      <c r="AZ10" s="235"/>
      <c r="BA10" s="235"/>
      <c r="BB10" s="235"/>
      <c r="BC10" s="235"/>
      <c r="BD10" s="235"/>
      <c r="BE10" s="235"/>
      <c r="BF10" s="235"/>
      <c r="BG10" s="240"/>
      <c r="BH10" s="240"/>
      <c r="BI10" s="240"/>
      <c r="BJ10" s="240"/>
      <c r="BK10" s="240"/>
      <c r="BL10" s="235"/>
      <c r="BM10" s="235"/>
      <c r="BN10" s="235"/>
      <c r="BO10" s="235"/>
      <c r="BP10" s="241"/>
      <c r="BQ10" s="204"/>
    </row>
    <row r="11" spans="1:69" ht="17.25" customHeight="1" outlineLevel="1">
      <c r="A11" s="204"/>
      <c r="B11" s="228" t="s">
        <v>1783</v>
      </c>
      <c r="C11" s="229" t="s">
        <v>1784</v>
      </c>
      <c r="D11" s="229" t="s">
        <v>1782</v>
      </c>
      <c r="E11" s="230"/>
      <c r="F11" s="230"/>
      <c r="G11" s="231">
        <f t="shared" si="0"/>
        <v>0</v>
      </c>
      <c r="H11" s="232">
        <v>1</v>
      </c>
      <c r="I11" s="242"/>
      <c r="J11" s="243"/>
      <c r="K11" s="244"/>
      <c r="L11" s="244"/>
      <c r="M11" s="244"/>
      <c r="N11" s="245"/>
      <c r="O11" s="245"/>
      <c r="P11" s="246"/>
      <c r="Q11" s="245"/>
      <c r="R11" s="245"/>
      <c r="S11" s="244"/>
      <c r="T11" s="244"/>
      <c r="U11" s="244"/>
      <c r="V11" s="244"/>
      <c r="W11" s="244"/>
      <c r="X11" s="244"/>
      <c r="Y11" s="244"/>
      <c r="Z11" s="244"/>
      <c r="AA11" s="244"/>
      <c r="AB11" s="244"/>
      <c r="AC11" s="247"/>
      <c r="AD11" s="247"/>
      <c r="AE11" s="247"/>
      <c r="AF11" s="247"/>
      <c r="AG11" s="247"/>
      <c r="AH11" s="244"/>
      <c r="AI11" s="244"/>
      <c r="AJ11" s="244"/>
      <c r="AK11" s="244"/>
      <c r="AL11" s="244"/>
      <c r="AM11" s="244"/>
      <c r="AN11" s="244"/>
      <c r="AO11" s="244"/>
      <c r="AP11" s="244"/>
      <c r="AQ11" s="244"/>
      <c r="AR11" s="248"/>
      <c r="AS11" s="248"/>
      <c r="AT11" s="248"/>
      <c r="AU11" s="248"/>
      <c r="AV11" s="248"/>
      <c r="AW11" s="244"/>
      <c r="AX11" s="244"/>
      <c r="AY11" s="244"/>
      <c r="AZ11" s="244"/>
      <c r="BA11" s="244"/>
      <c r="BB11" s="244"/>
      <c r="BC11" s="244"/>
      <c r="BD11" s="244"/>
      <c r="BE11" s="244"/>
      <c r="BF11" s="244"/>
      <c r="BG11" s="249"/>
      <c r="BH11" s="249"/>
      <c r="BI11" s="249"/>
      <c r="BJ11" s="249"/>
      <c r="BK11" s="249"/>
      <c r="BL11" s="244"/>
      <c r="BM11" s="244"/>
      <c r="BN11" s="244"/>
      <c r="BO11" s="244"/>
      <c r="BP11" s="250"/>
      <c r="BQ11" s="204"/>
    </row>
    <row r="12" spans="1:69" ht="17.25" customHeight="1" outlineLevel="1">
      <c r="A12" s="204"/>
      <c r="B12" s="228">
        <v>1.2</v>
      </c>
      <c r="C12" s="229" t="s">
        <v>1785</v>
      </c>
      <c r="D12" s="229" t="s">
        <v>1782</v>
      </c>
      <c r="E12" s="230"/>
      <c r="F12" s="230"/>
      <c r="G12" s="231">
        <f t="shared" si="0"/>
        <v>0</v>
      </c>
      <c r="H12" s="232">
        <v>0.9</v>
      </c>
      <c r="I12" s="242"/>
      <c r="J12" s="243"/>
      <c r="K12" s="244"/>
      <c r="L12" s="244"/>
      <c r="M12" s="244"/>
      <c r="N12" s="245"/>
      <c r="O12" s="245"/>
      <c r="P12" s="246"/>
      <c r="Q12" s="246"/>
      <c r="R12" s="246"/>
      <c r="S12" s="246"/>
      <c r="T12" s="246"/>
      <c r="U12" s="246"/>
      <c r="V12" s="244"/>
      <c r="W12" s="244"/>
      <c r="X12" s="244"/>
      <c r="Y12" s="244"/>
      <c r="Z12" s="244"/>
      <c r="AA12" s="244"/>
      <c r="AB12" s="244"/>
      <c r="AC12" s="247"/>
      <c r="AD12" s="247"/>
      <c r="AE12" s="247"/>
      <c r="AF12" s="247"/>
      <c r="AG12" s="247"/>
      <c r="AH12" s="244"/>
      <c r="AI12" s="244"/>
      <c r="AJ12" s="244"/>
      <c r="AK12" s="244"/>
      <c r="AL12" s="244"/>
      <c r="AM12" s="244"/>
      <c r="AN12" s="244"/>
      <c r="AO12" s="244"/>
      <c r="AP12" s="244"/>
      <c r="AQ12" s="244"/>
      <c r="AR12" s="248"/>
      <c r="AS12" s="248"/>
      <c r="AT12" s="248"/>
      <c r="AU12" s="248"/>
      <c r="AV12" s="248"/>
      <c r="AW12" s="244"/>
      <c r="AX12" s="244"/>
      <c r="AY12" s="244"/>
      <c r="AZ12" s="244"/>
      <c r="BA12" s="244"/>
      <c r="BB12" s="244"/>
      <c r="BC12" s="244"/>
      <c r="BD12" s="244"/>
      <c r="BE12" s="244"/>
      <c r="BF12" s="244"/>
      <c r="BG12" s="249"/>
      <c r="BH12" s="249"/>
      <c r="BI12" s="249"/>
      <c r="BJ12" s="249"/>
      <c r="BK12" s="249"/>
      <c r="BL12" s="244"/>
      <c r="BM12" s="244"/>
      <c r="BN12" s="244"/>
      <c r="BO12" s="244"/>
      <c r="BP12" s="250"/>
      <c r="BQ12" s="204"/>
    </row>
    <row r="13" spans="1:69" ht="17.25" customHeight="1" outlineLevel="1">
      <c r="A13" s="204"/>
      <c r="B13" s="228">
        <v>1.3</v>
      </c>
      <c r="C13" s="229" t="s">
        <v>1786</v>
      </c>
      <c r="D13" s="229" t="s">
        <v>1782</v>
      </c>
      <c r="E13" s="230"/>
      <c r="F13" s="230"/>
      <c r="G13" s="231">
        <f t="shared" si="0"/>
        <v>0</v>
      </c>
      <c r="H13" s="251">
        <v>0.4</v>
      </c>
      <c r="I13" s="242"/>
      <c r="J13" s="243"/>
      <c r="K13" s="244"/>
      <c r="L13" s="244"/>
      <c r="M13" s="244"/>
      <c r="N13" s="245"/>
      <c r="O13" s="245"/>
      <c r="P13" s="245"/>
      <c r="Q13" s="246"/>
      <c r="R13" s="246"/>
      <c r="S13" s="246"/>
      <c r="T13" s="246"/>
      <c r="U13" s="246"/>
      <c r="V13" s="246"/>
      <c r="W13" s="244"/>
      <c r="X13" s="244"/>
      <c r="Y13" s="244"/>
      <c r="Z13" s="244"/>
      <c r="AA13" s="244"/>
      <c r="AB13" s="244"/>
      <c r="AC13" s="247"/>
      <c r="AD13" s="247"/>
      <c r="AE13" s="247"/>
      <c r="AF13" s="247"/>
      <c r="AG13" s="247"/>
      <c r="AH13" s="244"/>
      <c r="AI13" s="244"/>
      <c r="AJ13" s="244"/>
      <c r="AK13" s="244"/>
      <c r="AL13" s="244"/>
      <c r="AM13" s="244"/>
      <c r="AN13" s="244"/>
      <c r="AO13" s="244"/>
      <c r="AP13" s="244"/>
      <c r="AQ13" s="244"/>
      <c r="AR13" s="248"/>
      <c r="AS13" s="248"/>
      <c r="AT13" s="248"/>
      <c r="AU13" s="248"/>
      <c r="AV13" s="248"/>
      <c r="AW13" s="244"/>
      <c r="AX13" s="244"/>
      <c r="AY13" s="244"/>
      <c r="AZ13" s="244"/>
      <c r="BA13" s="244"/>
      <c r="BB13" s="244"/>
      <c r="BC13" s="244"/>
      <c r="BD13" s="244"/>
      <c r="BE13" s="244"/>
      <c r="BF13" s="244"/>
      <c r="BG13" s="249"/>
      <c r="BH13" s="249"/>
      <c r="BI13" s="249"/>
      <c r="BJ13" s="249"/>
      <c r="BK13" s="249"/>
      <c r="BL13" s="244"/>
      <c r="BM13" s="244"/>
      <c r="BN13" s="244"/>
      <c r="BO13" s="244"/>
      <c r="BP13" s="250"/>
      <c r="BQ13" s="204"/>
    </row>
    <row r="14" spans="1:69" ht="17.25" customHeight="1" outlineLevel="1">
      <c r="A14" s="204"/>
      <c r="B14" s="228">
        <v>1.4</v>
      </c>
      <c r="C14" s="229" t="s">
        <v>1787</v>
      </c>
      <c r="D14" s="229" t="s">
        <v>1782</v>
      </c>
      <c r="E14" s="230"/>
      <c r="F14" s="230"/>
      <c r="G14" s="231">
        <f t="shared" si="0"/>
        <v>0</v>
      </c>
      <c r="H14" s="232">
        <v>0.7</v>
      </c>
      <c r="I14" s="242"/>
      <c r="J14" s="243"/>
      <c r="K14" s="244"/>
      <c r="L14" s="244"/>
      <c r="M14" s="244"/>
      <c r="N14" s="245"/>
      <c r="O14" s="245"/>
      <c r="P14" s="245"/>
      <c r="Q14" s="245"/>
      <c r="R14" s="245"/>
      <c r="S14" s="246"/>
      <c r="T14" s="246"/>
      <c r="U14" s="246"/>
      <c r="V14" s="246"/>
      <c r="W14" s="244"/>
      <c r="X14" s="244"/>
      <c r="Y14" s="244"/>
      <c r="Z14" s="244"/>
      <c r="AA14" s="244"/>
      <c r="AB14" s="244"/>
      <c r="AC14" s="247"/>
      <c r="AD14" s="247"/>
      <c r="AE14" s="247"/>
      <c r="AF14" s="247"/>
      <c r="AG14" s="247"/>
      <c r="AH14" s="244"/>
      <c r="AI14" s="244"/>
      <c r="AJ14" s="244"/>
      <c r="AK14" s="244"/>
      <c r="AL14" s="244"/>
      <c r="AM14" s="244"/>
      <c r="AN14" s="244"/>
      <c r="AO14" s="244"/>
      <c r="AP14" s="244"/>
      <c r="AQ14" s="244"/>
      <c r="AR14" s="248"/>
      <c r="AS14" s="248"/>
      <c r="AT14" s="248"/>
      <c r="AU14" s="248"/>
      <c r="AV14" s="248"/>
      <c r="AW14" s="244"/>
      <c r="AX14" s="244"/>
      <c r="AY14" s="244"/>
      <c r="AZ14" s="244"/>
      <c r="BA14" s="244"/>
      <c r="BB14" s="244"/>
      <c r="BC14" s="244"/>
      <c r="BD14" s="244"/>
      <c r="BE14" s="244"/>
      <c r="BF14" s="244"/>
      <c r="BG14" s="249"/>
      <c r="BH14" s="249"/>
      <c r="BI14" s="249"/>
      <c r="BJ14" s="249"/>
      <c r="BK14" s="249"/>
      <c r="BL14" s="244"/>
      <c r="BM14" s="244"/>
      <c r="BN14" s="244"/>
      <c r="BO14" s="244"/>
      <c r="BP14" s="250"/>
      <c r="BQ14" s="204"/>
    </row>
    <row r="15" spans="1:69" ht="17.25" customHeight="1" outlineLevel="1">
      <c r="A15" s="204"/>
      <c r="B15" s="228">
        <v>1.5</v>
      </c>
      <c r="C15" s="229" t="s">
        <v>1788</v>
      </c>
      <c r="D15" s="229" t="s">
        <v>1782</v>
      </c>
      <c r="E15" s="230"/>
      <c r="F15" s="230"/>
      <c r="G15" s="231">
        <f t="shared" si="0"/>
        <v>0</v>
      </c>
      <c r="H15" s="232">
        <v>0.6</v>
      </c>
      <c r="I15" s="242"/>
      <c r="J15" s="243"/>
      <c r="K15" s="244"/>
      <c r="L15" s="244"/>
      <c r="M15" s="244"/>
      <c r="N15" s="245"/>
      <c r="O15" s="245"/>
      <c r="P15" s="245"/>
      <c r="Q15" s="245"/>
      <c r="R15" s="245"/>
      <c r="S15" s="244"/>
      <c r="T15" s="246"/>
      <c r="U15" s="246"/>
      <c r="V15" s="246"/>
      <c r="W15" s="244"/>
      <c r="X15" s="244"/>
      <c r="Y15" s="244"/>
      <c r="Z15" s="244"/>
      <c r="AA15" s="244"/>
      <c r="AB15" s="244"/>
      <c r="AC15" s="247"/>
      <c r="AD15" s="247"/>
      <c r="AE15" s="247"/>
      <c r="AF15" s="247"/>
      <c r="AG15" s="247"/>
      <c r="AH15" s="244"/>
      <c r="AI15" s="244"/>
      <c r="AJ15" s="244"/>
      <c r="AK15" s="244"/>
      <c r="AL15" s="244"/>
      <c r="AM15" s="244"/>
      <c r="AN15" s="244"/>
      <c r="AO15" s="244"/>
      <c r="AP15" s="244"/>
      <c r="AQ15" s="244"/>
      <c r="AR15" s="248"/>
      <c r="AS15" s="248"/>
      <c r="AT15" s="248"/>
      <c r="AU15" s="248"/>
      <c r="AV15" s="248"/>
      <c r="AW15" s="244"/>
      <c r="AX15" s="244"/>
      <c r="AY15" s="244"/>
      <c r="AZ15" s="244"/>
      <c r="BA15" s="244"/>
      <c r="BB15" s="244"/>
      <c r="BC15" s="244"/>
      <c r="BD15" s="244"/>
      <c r="BE15" s="244"/>
      <c r="BF15" s="244"/>
      <c r="BG15" s="249"/>
      <c r="BH15" s="249"/>
      <c r="BI15" s="249"/>
      <c r="BJ15" s="249"/>
      <c r="BK15" s="249"/>
      <c r="BL15" s="244"/>
      <c r="BM15" s="244"/>
      <c r="BN15" s="244"/>
      <c r="BO15" s="244"/>
      <c r="BP15" s="250"/>
      <c r="BQ15" s="204"/>
    </row>
    <row r="16" spans="1:69" ht="17.25" customHeight="1" outlineLevel="1">
      <c r="A16" s="204"/>
      <c r="B16" s="252">
        <v>1.6</v>
      </c>
      <c r="C16" s="253" t="s">
        <v>1789</v>
      </c>
      <c r="D16" s="229" t="s">
        <v>1782</v>
      </c>
      <c r="E16" s="254"/>
      <c r="F16" s="254"/>
      <c r="G16" s="255">
        <f t="shared" si="0"/>
        <v>0</v>
      </c>
      <c r="H16" s="256">
        <v>0.5</v>
      </c>
      <c r="I16" s="257"/>
      <c r="J16" s="258"/>
      <c r="K16" s="259"/>
      <c r="L16" s="259"/>
      <c r="M16" s="259"/>
      <c r="N16" s="260"/>
      <c r="O16" s="260"/>
      <c r="P16" s="260"/>
      <c r="Q16" s="260"/>
      <c r="R16" s="260"/>
      <c r="S16" s="259"/>
      <c r="T16" s="259"/>
      <c r="U16" s="259"/>
      <c r="V16" s="259"/>
      <c r="W16" s="261"/>
      <c r="X16" s="259"/>
      <c r="Y16" s="259"/>
      <c r="Z16" s="259"/>
      <c r="AA16" s="259"/>
      <c r="AB16" s="259"/>
      <c r="AC16" s="262"/>
      <c r="AD16" s="262"/>
      <c r="AE16" s="262"/>
      <c r="AF16" s="262"/>
      <c r="AG16" s="262"/>
      <c r="AH16" s="259"/>
      <c r="AI16" s="259"/>
      <c r="AJ16" s="259"/>
      <c r="AK16" s="259"/>
      <c r="AL16" s="259"/>
      <c r="AM16" s="259"/>
      <c r="AN16" s="259"/>
      <c r="AO16" s="259"/>
      <c r="AP16" s="259"/>
      <c r="AQ16" s="259"/>
      <c r="AR16" s="263"/>
      <c r="AS16" s="263"/>
      <c r="AT16" s="263"/>
      <c r="AU16" s="263"/>
      <c r="AV16" s="263"/>
      <c r="AW16" s="259"/>
      <c r="AX16" s="259"/>
      <c r="AY16" s="259"/>
      <c r="AZ16" s="259"/>
      <c r="BA16" s="259"/>
      <c r="BB16" s="259"/>
      <c r="BC16" s="259"/>
      <c r="BD16" s="259"/>
      <c r="BE16" s="259"/>
      <c r="BF16" s="259"/>
      <c r="BG16" s="264"/>
      <c r="BH16" s="264"/>
      <c r="BI16" s="264"/>
      <c r="BJ16" s="264"/>
      <c r="BK16" s="264"/>
      <c r="BL16" s="259"/>
      <c r="BM16" s="259"/>
      <c r="BN16" s="259"/>
      <c r="BO16" s="259"/>
      <c r="BP16" s="265"/>
      <c r="BQ16" s="204"/>
    </row>
    <row r="17" spans="1:69" ht="21" customHeight="1">
      <c r="A17" s="203"/>
      <c r="B17" s="222">
        <v>2</v>
      </c>
      <c r="C17" s="223" t="s">
        <v>1790</v>
      </c>
      <c r="D17" s="224"/>
      <c r="E17" s="266"/>
      <c r="F17" s="266"/>
      <c r="G17" s="224"/>
      <c r="H17" s="224"/>
      <c r="I17" s="225"/>
      <c r="J17" s="226"/>
      <c r="K17" s="227"/>
      <c r="L17" s="227"/>
      <c r="M17" s="225"/>
      <c r="N17" s="225"/>
      <c r="O17" s="225"/>
      <c r="P17" s="225"/>
      <c r="Q17" s="225"/>
      <c r="R17" s="225"/>
      <c r="S17" s="225"/>
      <c r="T17" s="225"/>
      <c r="U17" s="225"/>
      <c r="V17" s="225"/>
      <c r="W17" s="225"/>
      <c r="X17" s="225"/>
      <c r="Y17" s="225"/>
      <c r="Z17" s="225"/>
      <c r="AA17" s="225"/>
      <c r="AB17" s="225"/>
      <c r="AC17" s="225"/>
      <c r="AD17" s="225"/>
      <c r="AE17" s="225"/>
      <c r="AF17" s="225"/>
      <c r="AG17" s="225"/>
      <c r="AH17" s="225"/>
      <c r="AI17" s="225"/>
      <c r="AJ17" s="225"/>
      <c r="AK17" s="225"/>
      <c r="AL17" s="225"/>
      <c r="AM17" s="225"/>
      <c r="AN17" s="225"/>
      <c r="AO17" s="225"/>
      <c r="AP17" s="225"/>
      <c r="AQ17" s="225"/>
      <c r="AR17" s="225"/>
      <c r="AS17" s="225"/>
      <c r="AT17" s="225"/>
      <c r="AU17" s="225"/>
      <c r="AV17" s="225"/>
      <c r="AW17" s="225"/>
      <c r="AX17" s="225"/>
      <c r="AY17" s="225"/>
      <c r="AZ17" s="225"/>
      <c r="BA17" s="225"/>
      <c r="BB17" s="225"/>
      <c r="BC17" s="225"/>
      <c r="BD17" s="225"/>
      <c r="BE17" s="225"/>
      <c r="BF17" s="225"/>
      <c r="BG17" s="225"/>
      <c r="BH17" s="225"/>
      <c r="BI17" s="225"/>
      <c r="BJ17" s="225"/>
      <c r="BK17" s="225"/>
      <c r="BL17" s="225"/>
      <c r="BM17" s="225"/>
      <c r="BN17" s="225"/>
      <c r="BO17" s="225"/>
      <c r="BP17" s="225"/>
      <c r="BQ17" s="203"/>
    </row>
    <row r="18" spans="1:69" ht="17.25" customHeight="1" outlineLevel="1">
      <c r="A18" s="204"/>
      <c r="B18" s="228">
        <v>2.1</v>
      </c>
      <c r="C18" s="229" t="s">
        <v>1791</v>
      </c>
      <c r="D18" s="229" t="s">
        <v>1782</v>
      </c>
      <c r="E18" s="230"/>
      <c r="F18" s="230"/>
      <c r="G18" s="231">
        <v>4</v>
      </c>
      <c r="H18" s="232">
        <v>0.22</v>
      </c>
      <c r="I18" s="233"/>
      <c r="J18" s="234"/>
      <c r="K18" s="235"/>
      <c r="L18" s="235"/>
      <c r="M18" s="235"/>
      <c r="N18" s="237"/>
      <c r="O18" s="237"/>
      <c r="P18" s="237"/>
      <c r="Q18" s="237"/>
      <c r="R18" s="237"/>
      <c r="S18" s="235"/>
      <c r="T18" s="235"/>
      <c r="U18" s="235"/>
      <c r="V18" s="235"/>
      <c r="W18" s="235"/>
      <c r="X18" s="267"/>
      <c r="Y18" s="267"/>
      <c r="Z18" s="267"/>
      <c r="AA18" s="267"/>
      <c r="AB18" s="235"/>
      <c r="AC18" s="238"/>
      <c r="AD18" s="238"/>
      <c r="AE18" s="238"/>
      <c r="AF18" s="238"/>
      <c r="AG18" s="238"/>
      <c r="AH18" s="235"/>
      <c r="AI18" s="235"/>
      <c r="AJ18" s="235"/>
      <c r="AK18" s="235"/>
      <c r="AL18" s="235"/>
      <c r="AM18" s="235"/>
      <c r="AN18" s="235"/>
      <c r="AO18" s="235"/>
      <c r="AP18" s="235"/>
      <c r="AQ18" s="235"/>
      <c r="AR18" s="239"/>
      <c r="AS18" s="239"/>
      <c r="AT18" s="239"/>
      <c r="AU18" s="239"/>
      <c r="AV18" s="239"/>
      <c r="AW18" s="235"/>
      <c r="AX18" s="235"/>
      <c r="AY18" s="235"/>
      <c r="AZ18" s="235"/>
      <c r="BA18" s="235"/>
      <c r="BB18" s="235"/>
      <c r="BC18" s="235"/>
      <c r="BD18" s="235"/>
      <c r="BE18" s="235"/>
      <c r="BF18" s="235"/>
      <c r="BG18" s="240"/>
      <c r="BH18" s="240"/>
      <c r="BI18" s="240"/>
      <c r="BJ18" s="240"/>
      <c r="BK18" s="240"/>
      <c r="BL18" s="235"/>
      <c r="BM18" s="235"/>
      <c r="BN18" s="235"/>
      <c r="BO18" s="235"/>
      <c r="BP18" s="241"/>
      <c r="BQ18" s="204"/>
    </row>
    <row r="19" spans="1:69" ht="17.25" customHeight="1" outlineLevel="1">
      <c r="A19" s="204"/>
      <c r="B19" s="228">
        <v>2.2000000000000002</v>
      </c>
      <c r="C19" s="229" t="s">
        <v>1792</v>
      </c>
      <c r="D19" s="229" t="s">
        <v>1782</v>
      </c>
      <c r="E19" s="230"/>
      <c r="F19" s="230"/>
      <c r="G19" s="231">
        <v>3</v>
      </c>
      <c r="H19" s="232">
        <v>0.16</v>
      </c>
      <c r="I19" s="242"/>
      <c r="J19" s="243"/>
      <c r="K19" s="244"/>
      <c r="L19" s="244"/>
      <c r="M19" s="244"/>
      <c r="N19" s="245"/>
      <c r="O19" s="245"/>
      <c r="P19" s="245"/>
      <c r="Q19" s="245"/>
      <c r="R19" s="245"/>
      <c r="S19" s="244"/>
      <c r="T19" s="244"/>
      <c r="U19" s="244"/>
      <c r="V19" s="244"/>
      <c r="W19" s="244"/>
      <c r="X19" s="244"/>
      <c r="Y19" s="244"/>
      <c r="Z19" s="244"/>
      <c r="AA19" s="244"/>
      <c r="AB19" s="267"/>
      <c r="AC19" s="267"/>
      <c r="AD19" s="267"/>
      <c r="AE19" s="268"/>
      <c r="AF19" s="269"/>
      <c r="AG19" s="269"/>
      <c r="AH19" s="244"/>
      <c r="AI19" s="244"/>
      <c r="AJ19" s="244"/>
      <c r="AK19" s="244"/>
      <c r="AL19" s="244"/>
      <c r="AM19" s="244"/>
      <c r="AN19" s="244"/>
      <c r="AO19" s="244"/>
      <c r="AP19" s="244"/>
      <c r="AQ19" s="244"/>
      <c r="AR19" s="248"/>
      <c r="AS19" s="248"/>
      <c r="AT19" s="248"/>
      <c r="AU19" s="248"/>
      <c r="AV19" s="248"/>
      <c r="AW19" s="244"/>
      <c r="AX19" s="244"/>
      <c r="AY19" s="244"/>
      <c r="AZ19" s="244"/>
      <c r="BA19" s="244"/>
      <c r="BB19" s="244"/>
      <c r="BC19" s="244"/>
      <c r="BD19" s="244"/>
      <c r="BE19" s="244"/>
      <c r="BF19" s="244"/>
      <c r="BG19" s="249"/>
      <c r="BH19" s="249"/>
      <c r="BI19" s="249"/>
      <c r="BJ19" s="249"/>
      <c r="BK19" s="249"/>
      <c r="BL19" s="244"/>
      <c r="BM19" s="244"/>
      <c r="BN19" s="244"/>
      <c r="BO19" s="244"/>
      <c r="BP19" s="250"/>
      <c r="BQ19" s="204"/>
    </row>
    <row r="20" spans="1:69" ht="17.25" customHeight="1" outlineLevel="1">
      <c r="A20" s="204"/>
      <c r="B20" s="228">
        <v>2.2999999999999998</v>
      </c>
      <c r="C20" s="229" t="s">
        <v>1793</v>
      </c>
      <c r="D20" s="229" t="s">
        <v>1782</v>
      </c>
      <c r="E20" s="230"/>
      <c r="F20" s="230"/>
      <c r="G20" s="231">
        <v>0</v>
      </c>
      <c r="H20" s="232">
        <v>0</v>
      </c>
      <c r="I20" s="242"/>
      <c r="J20" s="243"/>
      <c r="K20" s="244"/>
      <c r="L20" s="244"/>
      <c r="M20" s="244"/>
      <c r="N20" s="245"/>
      <c r="O20" s="245"/>
      <c r="P20" s="245"/>
      <c r="Q20" s="245"/>
      <c r="R20" s="245"/>
      <c r="S20" s="244"/>
      <c r="T20" s="244"/>
      <c r="U20" s="244"/>
      <c r="V20" s="244"/>
      <c r="W20" s="244"/>
      <c r="X20" s="244"/>
      <c r="Y20" s="244"/>
      <c r="Z20" s="244"/>
      <c r="AA20" s="244"/>
      <c r="AB20" s="244"/>
      <c r="AC20" s="247"/>
      <c r="AD20" s="247"/>
      <c r="AE20" s="247"/>
      <c r="AF20" s="247"/>
      <c r="AG20" s="247"/>
      <c r="AH20" s="244"/>
      <c r="AI20" s="244"/>
      <c r="AJ20" s="244"/>
      <c r="AK20" s="244"/>
      <c r="AL20" s="244"/>
      <c r="AM20" s="244"/>
      <c r="AN20" s="244"/>
      <c r="AO20" s="244"/>
      <c r="AP20" s="244"/>
      <c r="AQ20" s="244"/>
      <c r="AR20" s="248"/>
      <c r="AS20" s="248"/>
      <c r="AT20" s="248"/>
      <c r="AU20" s="248"/>
      <c r="AV20" s="248"/>
      <c r="AW20" s="244"/>
      <c r="AX20" s="244"/>
      <c r="AY20" s="244"/>
      <c r="AZ20" s="244"/>
      <c r="BA20" s="244"/>
      <c r="BB20" s="244"/>
      <c r="BC20" s="244"/>
      <c r="BD20" s="244"/>
      <c r="BE20" s="244"/>
      <c r="BF20" s="244"/>
      <c r="BG20" s="249"/>
      <c r="BH20" s="249"/>
      <c r="BI20" s="249"/>
      <c r="BJ20" s="249"/>
      <c r="BK20" s="249"/>
      <c r="BL20" s="244"/>
      <c r="BM20" s="244"/>
      <c r="BN20" s="244"/>
      <c r="BO20" s="244"/>
      <c r="BP20" s="250"/>
      <c r="BQ20" s="204"/>
    </row>
    <row r="21" spans="1:69" ht="17.25" customHeight="1" outlineLevel="1">
      <c r="A21" s="204"/>
      <c r="B21" s="228">
        <v>2.4</v>
      </c>
      <c r="C21" s="229" t="s">
        <v>1794</v>
      </c>
      <c r="D21" s="229" t="s">
        <v>1782</v>
      </c>
      <c r="E21" s="230"/>
      <c r="F21" s="230"/>
      <c r="G21" s="231">
        <v>0</v>
      </c>
      <c r="H21" s="251">
        <v>0</v>
      </c>
      <c r="I21" s="242"/>
      <c r="J21" s="243"/>
      <c r="K21" s="244"/>
      <c r="L21" s="244"/>
      <c r="M21" s="244"/>
      <c r="N21" s="245"/>
      <c r="O21" s="245"/>
      <c r="P21" s="245"/>
      <c r="Q21" s="245"/>
      <c r="R21" s="245"/>
      <c r="S21" s="244"/>
      <c r="T21" s="244"/>
      <c r="U21" s="244"/>
      <c r="V21" s="244"/>
      <c r="W21" s="244"/>
      <c r="X21" s="244"/>
      <c r="Y21" s="244"/>
      <c r="Z21" s="244"/>
      <c r="AA21" s="244"/>
      <c r="AB21" s="244"/>
      <c r="AC21" s="247"/>
      <c r="AD21" s="247"/>
      <c r="AE21" s="247"/>
      <c r="AF21" s="247"/>
      <c r="AG21" s="247"/>
      <c r="AH21" s="244"/>
      <c r="AI21" s="244"/>
      <c r="AJ21" s="244"/>
      <c r="AK21" s="244"/>
      <c r="AL21" s="244"/>
      <c r="AM21" s="244"/>
      <c r="AN21" s="244"/>
      <c r="AO21" s="244"/>
      <c r="AP21" s="244"/>
      <c r="AQ21" s="244"/>
      <c r="AR21" s="248"/>
      <c r="AS21" s="248"/>
      <c r="AT21" s="248"/>
      <c r="AU21" s="248"/>
      <c r="AV21" s="248"/>
      <c r="AW21" s="244"/>
      <c r="AX21" s="244"/>
      <c r="AY21" s="244"/>
      <c r="AZ21" s="244"/>
      <c r="BA21" s="244"/>
      <c r="BB21" s="244"/>
      <c r="BC21" s="244"/>
      <c r="BD21" s="244"/>
      <c r="BE21" s="244"/>
      <c r="BF21" s="244"/>
      <c r="BG21" s="249"/>
      <c r="BH21" s="249"/>
      <c r="BI21" s="249"/>
      <c r="BJ21" s="249"/>
      <c r="BK21" s="249"/>
      <c r="BL21" s="244"/>
      <c r="BM21" s="244"/>
      <c r="BN21" s="244"/>
      <c r="BO21" s="244"/>
      <c r="BP21" s="250"/>
      <c r="BQ21" s="204"/>
    </row>
    <row r="22" spans="1:69" ht="21" customHeight="1">
      <c r="A22" s="203"/>
      <c r="B22" s="222">
        <v>3</v>
      </c>
      <c r="C22" s="223" t="s">
        <v>1795</v>
      </c>
      <c r="D22" s="224"/>
      <c r="E22" s="266"/>
      <c r="F22" s="266"/>
      <c r="G22" s="224"/>
      <c r="H22" s="224"/>
      <c r="I22" s="225"/>
      <c r="J22" s="226"/>
      <c r="K22" s="227"/>
      <c r="L22" s="227"/>
      <c r="M22" s="225"/>
      <c r="N22" s="225"/>
      <c r="O22" s="225"/>
      <c r="P22" s="225"/>
      <c r="Q22" s="225"/>
      <c r="R22" s="225"/>
      <c r="S22" s="225"/>
      <c r="T22" s="225"/>
      <c r="U22" s="225"/>
      <c r="V22" s="225"/>
      <c r="W22" s="225"/>
      <c r="X22" s="225"/>
      <c r="Y22" s="225"/>
      <c r="Z22" s="225"/>
      <c r="AA22" s="225"/>
      <c r="AB22" s="225"/>
      <c r="AC22" s="225"/>
      <c r="AD22" s="225"/>
      <c r="AE22" s="225"/>
      <c r="AF22" s="225"/>
      <c r="AG22" s="225"/>
      <c r="AH22" s="225"/>
      <c r="AI22" s="225"/>
      <c r="AJ22" s="225"/>
      <c r="AK22" s="225"/>
      <c r="AL22" s="225"/>
      <c r="AM22" s="225"/>
      <c r="AN22" s="225"/>
      <c r="AO22" s="225"/>
      <c r="AP22" s="225"/>
      <c r="AQ22" s="225"/>
      <c r="AR22" s="225"/>
      <c r="AS22" s="225"/>
      <c r="AT22" s="225"/>
      <c r="AU22" s="225"/>
      <c r="AV22" s="225"/>
      <c r="AW22" s="225"/>
      <c r="AX22" s="225"/>
      <c r="AY22" s="225"/>
      <c r="AZ22" s="225"/>
      <c r="BA22" s="225"/>
      <c r="BB22" s="225"/>
      <c r="BC22" s="225"/>
      <c r="BD22" s="225"/>
      <c r="BE22" s="225"/>
      <c r="BF22" s="225"/>
      <c r="BG22" s="225"/>
      <c r="BH22" s="225"/>
      <c r="BI22" s="225"/>
      <c r="BJ22" s="225"/>
      <c r="BK22" s="225"/>
      <c r="BL22" s="225"/>
      <c r="BM22" s="225"/>
      <c r="BN22" s="225"/>
      <c r="BO22" s="225"/>
      <c r="BP22" s="225"/>
      <c r="BQ22" s="203"/>
    </row>
    <row r="23" spans="1:69" ht="17.25" customHeight="1" outlineLevel="1">
      <c r="A23" s="204"/>
      <c r="B23" s="228">
        <v>3.1</v>
      </c>
      <c r="C23" s="229" t="s">
        <v>1796</v>
      </c>
      <c r="D23" s="229" t="s">
        <v>1782</v>
      </c>
      <c r="E23" s="230"/>
      <c r="F23" s="230"/>
      <c r="G23" s="231">
        <v>0</v>
      </c>
      <c r="H23" s="232">
        <v>0</v>
      </c>
      <c r="I23" s="233"/>
      <c r="J23" s="234"/>
      <c r="K23" s="235"/>
      <c r="L23" s="235"/>
      <c r="M23" s="235"/>
      <c r="N23" s="245"/>
      <c r="O23" s="245"/>
      <c r="P23" s="245"/>
      <c r="Q23" s="245"/>
      <c r="R23" s="245"/>
      <c r="S23" s="235"/>
      <c r="T23" s="235"/>
      <c r="U23" s="235"/>
      <c r="V23" s="235"/>
      <c r="W23" s="235"/>
      <c r="X23" s="235"/>
      <c r="Y23" s="235"/>
      <c r="Z23" s="235"/>
      <c r="AA23" s="235"/>
      <c r="AB23" s="235"/>
      <c r="AC23" s="238"/>
      <c r="AD23" s="238"/>
      <c r="AE23" s="238"/>
      <c r="AF23" s="238"/>
      <c r="AG23" s="238"/>
      <c r="AH23" s="235"/>
      <c r="AI23" s="235"/>
      <c r="AJ23" s="235"/>
      <c r="AK23" s="235"/>
      <c r="AL23" s="235"/>
      <c r="AM23" s="235"/>
      <c r="AN23" s="235"/>
      <c r="AO23" s="235"/>
      <c r="AP23" s="235"/>
      <c r="AQ23" s="235"/>
      <c r="AR23" s="239"/>
      <c r="AS23" s="239"/>
      <c r="AT23" s="239"/>
      <c r="AU23" s="239"/>
      <c r="AV23" s="239"/>
      <c r="AW23" s="235"/>
      <c r="AX23" s="235"/>
      <c r="AY23" s="235"/>
      <c r="AZ23" s="235"/>
      <c r="BA23" s="235"/>
      <c r="BB23" s="235"/>
      <c r="BC23" s="235"/>
      <c r="BD23" s="235"/>
      <c r="BE23" s="235"/>
      <c r="BF23" s="235"/>
      <c r="BG23" s="240"/>
      <c r="BH23" s="240"/>
      <c r="BI23" s="240"/>
      <c r="BJ23" s="240"/>
      <c r="BK23" s="240"/>
      <c r="BL23" s="235"/>
      <c r="BM23" s="235"/>
      <c r="BN23" s="235"/>
      <c r="BO23" s="235"/>
      <c r="BP23" s="241"/>
      <c r="BQ23" s="204"/>
    </row>
    <row r="24" spans="1:69" ht="17.25" customHeight="1" outlineLevel="1">
      <c r="A24" s="204"/>
      <c r="B24" s="228">
        <v>3.2</v>
      </c>
      <c r="C24" s="229" t="s">
        <v>1797</v>
      </c>
      <c r="D24" s="229" t="s">
        <v>1782</v>
      </c>
      <c r="E24" s="230"/>
      <c r="F24" s="230"/>
      <c r="G24" s="231">
        <v>0</v>
      </c>
      <c r="H24" s="232">
        <v>0</v>
      </c>
      <c r="I24" s="242"/>
      <c r="J24" s="243"/>
      <c r="K24" s="244"/>
      <c r="L24" s="244"/>
      <c r="M24" s="244"/>
      <c r="N24" s="245"/>
      <c r="O24" s="245"/>
      <c r="P24" s="245"/>
      <c r="Q24" s="245"/>
      <c r="R24" s="245"/>
      <c r="S24" s="244"/>
      <c r="T24" s="244"/>
      <c r="U24" s="244"/>
      <c r="V24" s="244"/>
      <c r="W24" s="244"/>
      <c r="X24" s="244"/>
      <c r="Y24" s="244"/>
      <c r="Z24" s="244"/>
      <c r="AA24" s="244"/>
      <c r="AB24" s="244"/>
      <c r="AC24" s="247"/>
      <c r="AD24" s="247"/>
      <c r="AE24" s="247"/>
      <c r="AF24" s="247"/>
      <c r="AG24" s="247"/>
      <c r="AH24" s="244"/>
      <c r="AI24" s="244"/>
      <c r="AJ24" s="244"/>
      <c r="AK24" s="244"/>
      <c r="AL24" s="244"/>
      <c r="AM24" s="244"/>
      <c r="AN24" s="244"/>
      <c r="AO24" s="244"/>
      <c r="AP24" s="244"/>
      <c r="AQ24" s="244"/>
      <c r="AR24" s="248"/>
      <c r="AS24" s="248"/>
      <c r="AT24" s="248"/>
      <c r="AU24" s="248"/>
      <c r="AV24" s="248"/>
      <c r="AW24" s="244"/>
      <c r="AX24" s="244"/>
      <c r="AY24" s="244"/>
      <c r="AZ24" s="244"/>
      <c r="BA24" s="244"/>
      <c r="BB24" s="244"/>
      <c r="BC24" s="244"/>
      <c r="BD24" s="244"/>
      <c r="BE24" s="244"/>
      <c r="BF24" s="244"/>
      <c r="BG24" s="249"/>
      <c r="BH24" s="249"/>
      <c r="BI24" s="249"/>
      <c r="BJ24" s="249"/>
      <c r="BK24" s="249"/>
      <c r="BL24" s="244"/>
      <c r="BM24" s="244"/>
      <c r="BN24" s="244"/>
      <c r="BO24" s="244"/>
      <c r="BP24" s="250"/>
      <c r="BQ24" s="204"/>
    </row>
    <row r="25" spans="1:69" ht="17.25" customHeight="1" outlineLevel="1">
      <c r="A25" s="204"/>
      <c r="B25" s="228" t="s">
        <v>1798</v>
      </c>
      <c r="C25" s="229" t="s">
        <v>1799</v>
      </c>
      <c r="D25" s="229" t="s">
        <v>1782</v>
      </c>
      <c r="E25" s="230"/>
      <c r="F25" s="230"/>
      <c r="G25" s="231">
        <v>0</v>
      </c>
      <c r="H25" s="232">
        <v>0</v>
      </c>
      <c r="I25" s="242"/>
      <c r="J25" s="243"/>
      <c r="K25" s="244"/>
      <c r="L25" s="244"/>
      <c r="M25" s="244"/>
      <c r="N25" s="245"/>
      <c r="O25" s="245"/>
      <c r="P25" s="245"/>
      <c r="Q25" s="245"/>
      <c r="R25" s="245"/>
      <c r="S25" s="235"/>
      <c r="T25" s="235"/>
      <c r="U25" s="235"/>
      <c r="V25" s="235"/>
      <c r="W25" s="244"/>
      <c r="X25" s="244"/>
      <c r="Y25" s="244"/>
      <c r="Z25" s="244"/>
      <c r="AA25" s="244"/>
      <c r="AB25" s="244"/>
      <c r="AC25" s="247"/>
      <c r="AD25" s="247"/>
      <c r="AE25" s="247"/>
      <c r="AF25" s="247"/>
      <c r="AG25" s="247"/>
      <c r="AH25" s="244"/>
      <c r="AI25" s="244"/>
      <c r="AJ25" s="244"/>
      <c r="AK25" s="244"/>
      <c r="AL25" s="244"/>
      <c r="AM25" s="244"/>
      <c r="AN25" s="244"/>
      <c r="AO25" s="244"/>
      <c r="AP25" s="244"/>
      <c r="AQ25" s="244"/>
      <c r="AR25" s="248"/>
      <c r="AS25" s="248"/>
      <c r="AT25" s="248"/>
      <c r="AU25" s="248"/>
      <c r="AV25" s="248"/>
      <c r="AW25" s="244"/>
      <c r="AX25" s="244"/>
      <c r="AY25" s="244"/>
      <c r="AZ25" s="244"/>
      <c r="BA25" s="244"/>
      <c r="BB25" s="244"/>
      <c r="BC25" s="244"/>
      <c r="BD25" s="244"/>
      <c r="BE25" s="244"/>
      <c r="BF25" s="244"/>
      <c r="BG25" s="249"/>
      <c r="BH25" s="249"/>
      <c r="BI25" s="249"/>
      <c r="BJ25" s="249"/>
      <c r="BK25" s="249"/>
      <c r="BL25" s="244"/>
      <c r="BM25" s="244"/>
      <c r="BN25" s="244"/>
      <c r="BO25" s="244"/>
      <c r="BP25" s="250"/>
      <c r="BQ25" s="204"/>
    </row>
    <row r="26" spans="1:69" ht="17.25" customHeight="1" outlineLevel="1">
      <c r="A26" s="204"/>
      <c r="B26" s="228" t="s">
        <v>1800</v>
      </c>
      <c r="C26" s="229" t="s">
        <v>1801</v>
      </c>
      <c r="D26" s="229" t="s">
        <v>1782</v>
      </c>
      <c r="E26" s="230"/>
      <c r="F26" s="230"/>
      <c r="G26" s="231">
        <v>0</v>
      </c>
      <c r="H26" s="251">
        <v>0</v>
      </c>
      <c r="I26" s="242"/>
      <c r="J26" s="243"/>
      <c r="K26" s="244"/>
      <c r="L26" s="244"/>
      <c r="M26" s="244"/>
      <c r="N26" s="245"/>
      <c r="O26" s="245"/>
      <c r="P26" s="245"/>
      <c r="Q26" s="245"/>
      <c r="R26" s="245"/>
      <c r="S26" s="235"/>
      <c r="T26" s="235"/>
      <c r="U26" s="235"/>
      <c r="V26" s="235"/>
      <c r="W26" s="244"/>
      <c r="X26" s="244"/>
      <c r="Y26" s="244"/>
      <c r="Z26" s="244"/>
      <c r="AA26" s="244"/>
      <c r="AB26" s="244"/>
      <c r="AC26" s="247"/>
      <c r="AD26" s="247"/>
      <c r="AE26" s="247"/>
      <c r="AF26" s="247"/>
      <c r="AG26" s="247"/>
      <c r="AH26" s="244"/>
      <c r="AI26" s="244"/>
      <c r="AJ26" s="244"/>
      <c r="AK26" s="244"/>
      <c r="AL26" s="244"/>
      <c r="AM26" s="244"/>
      <c r="AN26" s="244"/>
      <c r="AO26" s="244"/>
      <c r="AP26" s="244"/>
      <c r="AQ26" s="244"/>
      <c r="AR26" s="248"/>
      <c r="AS26" s="248"/>
      <c r="AT26" s="248"/>
      <c r="AU26" s="248"/>
      <c r="AV26" s="248"/>
      <c r="AW26" s="244"/>
      <c r="AX26" s="244"/>
      <c r="AY26" s="244"/>
      <c r="AZ26" s="244"/>
      <c r="BA26" s="244"/>
      <c r="BB26" s="244"/>
      <c r="BC26" s="244"/>
      <c r="BD26" s="244"/>
      <c r="BE26" s="244"/>
      <c r="BF26" s="244"/>
      <c r="BG26" s="249"/>
      <c r="BH26" s="249"/>
      <c r="BI26" s="249"/>
      <c r="BJ26" s="249"/>
      <c r="BK26" s="249"/>
      <c r="BL26" s="244"/>
      <c r="BM26" s="244"/>
      <c r="BN26" s="244"/>
      <c r="BO26" s="244"/>
      <c r="BP26" s="250"/>
      <c r="BQ26" s="204"/>
    </row>
    <row r="27" spans="1:69" ht="17.25" customHeight="1" outlineLevel="1">
      <c r="A27" s="204"/>
      <c r="B27" s="228">
        <v>3.3</v>
      </c>
      <c r="C27" s="229" t="s">
        <v>1802</v>
      </c>
      <c r="D27" s="229" t="s">
        <v>1782</v>
      </c>
      <c r="E27" s="230"/>
      <c r="F27" s="230"/>
      <c r="G27" s="231">
        <v>0</v>
      </c>
      <c r="H27" s="232">
        <v>0</v>
      </c>
      <c r="I27" s="242"/>
      <c r="J27" s="243"/>
      <c r="K27" s="244"/>
      <c r="L27" s="244"/>
      <c r="M27" s="244"/>
      <c r="N27" s="245"/>
      <c r="O27" s="245"/>
      <c r="P27" s="245"/>
      <c r="Q27" s="245"/>
      <c r="R27" s="245"/>
      <c r="S27" s="235"/>
      <c r="T27" s="235"/>
      <c r="U27" s="235"/>
      <c r="V27" s="235"/>
      <c r="W27" s="244"/>
      <c r="X27" s="244"/>
      <c r="Y27" s="244"/>
      <c r="Z27" s="244"/>
      <c r="AA27" s="244"/>
      <c r="AB27" s="244"/>
      <c r="AC27" s="247"/>
      <c r="AD27" s="247"/>
      <c r="AE27" s="247"/>
      <c r="AF27" s="247"/>
      <c r="AG27" s="247"/>
      <c r="AH27" s="244"/>
      <c r="AI27" s="244"/>
      <c r="AJ27" s="244"/>
      <c r="AK27" s="244"/>
      <c r="AL27" s="244"/>
      <c r="AM27" s="244"/>
      <c r="AN27" s="244"/>
      <c r="AO27" s="244"/>
      <c r="AP27" s="244"/>
      <c r="AQ27" s="244"/>
      <c r="AR27" s="248"/>
      <c r="AS27" s="248"/>
      <c r="AT27" s="248"/>
      <c r="AU27" s="248"/>
      <c r="AV27" s="248"/>
      <c r="AW27" s="244"/>
      <c r="AX27" s="244"/>
      <c r="AY27" s="244"/>
      <c r="AZ27" s="244"/>
      <c r="BA27" s="244"/>
      <c r="BB27" s="244"/>
      <c r="BC27" s="244"/>
      <c r="BD27" s="244"/>
      <c r="BE27" s="244"/>
      <c r="BF27" s="244"/>
      <c r="BG27" s="249"/>
      <c r="BH27" s="249"/>
      <c r="BI27" s="249"/>
      <c r="BJ27" s="249"/>
      <c r="BK27" s="249"/>
      <c r="BL27" s="244"/>
      <c r="BM27" s="244"/>
      <c r="BN27" s="244"/>
      <c r="BO27" s="244"/>
      <c r="BP27" s="250"/>
      <c r="BQ27" s="204"/>
    </row>
    <row r="28" spans="1:69" ht="17.25" customHeight="1" outlineLevel="1">
      <c r="A28" s="204"/>
      <c r="B28" s="228" t="s">
        <v>1803</v>
      </c>
      <c r="C28" s="229" t="s">
        <v>1804</v>
      </c>
      <c r="D28" s="229" t="s">
        <v>1782</v>
      </c>
      <c r="E28" s="230"/>
      <c r="F28" s="230"/>
      <c r="G28" s="231">
        <v>0</v>
      </c>
      <c r="H28" s="232">
        <v>0</v>
      </c>
      <c r="I28" s="242"/>
      <c r="J28" s="243"/>
      <c r="K28" s="244"/>
      <c r="L28" s="244"/>
      <c r="M28" s="244"/>
      <c r="N28" s="245"/>
      <c r="O28" s="245"/>
      <c r="P28" s="245"/>
      <c r="Q28" s="245"/>
      <c r="R28" s="245"/>
      <c r="S28" s="235"/>
      <c r="T28" s="235"/>
      <c r="U28" s="235"/>
      <c r="V28" s="235"/>
      <c r="W28" s="244"/>
      <c r="X28" s="244"/>
      <c r="Y28" s="244"/>
      <c r="Z28" s="244"/>
      <c r="AA28" s="244"/>
      <c r="AB28" s="244"/>
      <c r="AC28" s="247"/>
      <c r="AD28" s="247"/>
      <c r="AE28" s="247"/>
      <c r="AF28" s="247"/>
      <c r="AG28" s="247"/>
      <c r="AH28" s="244"/>
      <c r="AI28" s="244"/>
      <c r="AJ28" s="244"/>
      <c r="AK28" s="244"/>
      <c r="AL28" s="244"/>
      <c r="AM28" s="244"/>
      <c r="AN28" s="244"/>
      <c r="AO28" s="244"/>
      <c r="AP28" s="244"/>
      <c r="AQ28" s="244"/>
      <c r="AR28" s="248"/>
      <c r="AS28" s="248"/>
      <c r="AT28" s="248"/>
      <c r="AU28" s="248"/>
      <c r="AV28" s="248"/>
      <c r="AW28" s="244"/>
      <c r="AX28" s="244"/>
      <c r="AY28" s="244"/>
      <c r="AZ28" s="244"/>
      <c r="BA28" s="244"/>
      <c r="BB28" s="244"/>
      <c r="BC28" s="244"/>
      <c r="BD28" s="244"/>
      <c r="BE28" s="244"/>
      <c r="BF28" s="244"/>
      <c r="BG28" s="249"/>
      <c r="BH28" s="249"/>
      <c r="BI28" s="249"/>
      <c r="BJ28" s="249"/>
      <c r="BK28" s="249"/>
      <c r="BL28" s="244"/>
      <c r="BM28" s="244"/>
      <c r="BN28" s="244"/>
      <c r="BO28" s="244"/>
      <c r="BP28" s="250"/>
      <c r="BQ28" s="204"/>
    </row>
    <row r="29" spans="1:69" ht="21" customHeight="1">
      <c r="A29" s="203"/>
      <c r="B29" s="222">
        <v>4</v>
      </c>
      <c r="C29" s="223" t="s">
        <v>1802</v>
      </c>
      <c r="D29" s="224"/>
      <c r="E29" s="266"/>
      <c r="F29" s="266"/>
      <c r="G29" s="224"/>
      <c r="H29" s="224"/>
      <c r="I29" s="225"/>
      <c r="J29" s="226"/>
      <c r="K29" s="227"/>
      <c r="L29" s="227"/>
      <c r="M29" s="225"/>
      <c r="N29" s="225"/>
      <c r="O29" s="225"/>
      <c r="P29" s="225"/>
      <c r="Q29" s="225"/>
      <c r="R29" s="225"/>
      <c r="S29" s="225"/>
      <c r="T29" s="225"/>
      <c r="U29" s="225"/>
      <c r="V29" s="225"/>
      <c r="W29" s="225"/>
      <c r="X29" s="225"/>
      <c r="Y29" s="225"/>
      <c r="Z29" s="225"/>
      <c r="AA29" s="225"/>
      <c r="AB29" s="225"/>
      <c r="AC29" s="225"/>
      <c r="AD29" s="225"/>
      <c r="AE29" s="225"/>
      <c r="AF29" s="225"/>
      <c r="AG29" s="225"/>
      <c r="AH29" s="225"/>
      <c r="AI29" s="225"/>
      <c r="AJ29" s="225"/>
      <c r="AK29" s="225"/>
      <c r="AL29" s="225"/>
      <c r="AM29" s="225"/>
      <c r="AN29" s="225"/>
      <c r="AO29" s="225"/>
      <c r="AP29" s="225"/>
      <c r="AQ29" s="225"/>
      <c r="AR29" s="225"/>
      <c r="AS29" s="225"/>
      <c r="AT29" s="225"/>
      <c r="AU29" s="225"/>
      <c r="AV29" s="225"/>
      <c r="AW29" s="225"/>
      <c r="AX29" s="225"/>
      <c r="AY29" s="225"/>
      <c r="AZ29" s="225"/>
      <c r="BA29" s="225"/>
      <c r="BB29" s="225"/>
      <c r="BC29" s="225"/>
      <c r="BD29" s="225"/>
      <c r="BE29" s="225"/>
      <c r="BF29" s="225"/>
      <c r="BG29" s="225"/>
      <c r="BH29" s="225"/>
      <c r="BI29" s="225"/>
      <c r="BJ29" s="225"/>
      <c r="BK29" s="225"/>
      <c r="BL29" s="225"/>
      <c r="BM29" s="225"/>
      <c r="BN29" s="225"/>
      <c r="BO29" s="225"/>
      <c r="BP29" s="225"/>
      <c r="BQ29" s="203"/>
    </row>
    <row r="30" spans="1:69" ht="17.25" customHeight="1" outlineLevel="1">
      <c r="A30" s="204"/>
      <c r="B30" s="228">
        <v>4.0999999999999996</v>
      </c>
      <c r="C30" s="229" t="s">
        <v>1805</v>
      </c>
      <c r="D30" s="229" t="s">
        <v>1782</v>
      </c>
      <c r="E30" s="230"/>
      <c r="F30" s="230"/>
      <c r="G30" s="231">
        <v>0</v>
      </c>
      <c r="H30" s="232">
        <v>0</v>
      </c>
      <c r="I30" s="233"/>
      <c r="J30" s="234"/>
      <c r="K30" s="235"/>
      <c r="L30" s="235"/>
      <c r="M30" s="235"/>
      <c r="N30" s="237"/>
      <c r="O30" s="237"/>
      <c r="P30" s="237"/>
      <c r="Q30" s="237"/>
      <c r="R30" s="237"/>
      <c r="S30" s="235"/>
      <c r="T30" s="235"/>
      <c r="U30" s="235"/>
      <c r="V30" s="235"/>
      <c r="W30" s="235"/>
      <c r="X30" s="235"/>
      <c r="Y30" s="235"/>
      <c r="Z30" s="235"/>
      <c r="AA30" s="235"/>
      <c r="AB30" s="235"/>
      <c r="AC30" s="238"/>
      <c r="AD30" s="238"/>
      <c r="AE30" s="238"/>
      <c r="AF30" s="238"/>
      <c r="AG30" s="238"/>
      <c r="AH30" s="235"/>
      <c r="AI30" s="235"/>
      <c r="AJ30" s="235"/>
      <c r="AK30" s="235"/>
      <c r="AL30" s="235"/>
      <c r="AM30" s="235"/>
      <c r="AN30" s="235"/>
      <c r="AO30" s="235"/>
      <c r="AP30" s="235"/>
      <c r="AQ30" s="235"/>
      <c r="AR30" s="239"/>
      <c r="AS30" s="239"/>
      <c r="AT30" s="239"/>
      <c r="AU30" s="239"/>
      <c r="AV30" s="239"/>
      <c r="AW30" s="235"/>
      <c r="AX30" s="235"/>
      <c r="AY30" s="235"/>
      <c r="AZ30" s="235"/>
      <c r="BA30" s="235"/>
      <c r="BB30" s="235"/>
      <c r="BC30" s="235"/>
      <c r="BD30" s="235"/>
      <c r="BE30" s="235"/>
      <c r="BF30" s="235"/>
      <c r="BG30" s="240"/>
      <c r="BH30" s="240"/>
      <c r="BI30" s="240"/>
      <c r="BJ30" s="240"/>
      <c r="BK30" s="240"/>
      <c r="BL30" s="235"/>
      <c r="BM30" s="235"/>
      <c r="BN30" s="235"/>
      <c r="BO30" s="235"/>
      <c r="BP30" s="241"/>
      <c r="BQ30" s="204"/>
    </row>
    <row r="31" spans="1:69" ht="17.25" customHeight="1" outlineLevel="1">
      <c r="A31" s="204"/>
      <c r="B31" s="228">
        <v>4.2</v>
      </c>
      <c r="C31" s="229" t="s">
        <v>1806</v>
      </c>
      <c r="D31" s="229" t="s">
        <v>1782</v>
      </c>
      <c r="E31" s="230"/>
      <c r="F31" s="230"/>
      <c r="G31" s="231">
        <v>0</v>
      </c>
      <c r="H31" s="232">
        <v>0</v>
      </c>
      <c r="I31" s="242"/>
      <c r="J31" s="243"/>
      <c r="K31" s="244"/>
      <c r="L31" s="244"/>
      <c r="M31" s="244"/>
      <c r="N31" s="237"/>
      <c r="O31" s="237"/>
      <c r="P31" s="237"/>
      <c r="Q31" s="237"/>
      <c r="R31" s="237"/>
      <c r="S31" s="244"/>
      <c r="T31" s="244"/>
      <c r="U31" s="244"/>
      <c r="V31" s="244"/>
      <c r="W31" s="244"/>
      <c r="X31" s="244"/>
      <c r="Y31" s="244"/>
      <c r="Z31" s="244"/>
      <c r="AA31" s="244"/>
      <c r="AB31" s="244"/>
      <c r="AC31" s="247"/>
      <c r="AD31" s="247"/>
      <c r="AE31" s="247"/>
      <c r="AF31" s="247"/>
      <c r="AG31" s="247"/>
      <c r="AH31" s="244"/>
      <c r="AI31" s="244"/>
      <c r="AJ31" s="244"/>
      <c r="AK31" s="244"/>
      <c r="AL31" s="244"/>
      <c r="AM31" s="244"/>
      <c r="AN31" s="244"/>
      <c r="AO31" s="244"/>
      <c r="AP31" s="244"/>
      <c r="AQ31" s="244"/>
      <c r="AR31" s="248"/>
      <c r="AS31" s="248"/>
      <c r="AT31" s="248"/>
      <c r="AU31" s="248"/>
      <c r="AV31" s="248"/>
      <c r="AW31" s="244"/>
      <c r="AX31" s="244"/>
      <c r="AY31" s="244"/>
      <c r="AZ31" s="244"/>
      <c r="BA31" s="244"/>
      <c r="BB31" s="244"/>
      <c r="BC31" s="244"/>
      <c r="BD31" s="244"/>
      <c r="BE31" s="244"/>
      <c r="BF31" s="244"/>
      <c r="BG31" s="249"/>
      <c r="BH31" s="249"/>
      <c r="BI31" s="249"/>
      <c r="BJ31" s="249"/>
      <c r="BK31" s="249"/>
      <c r="BL31" s="244"/>
      <c r="BM31" s="244"/>
      <c r="BN31" s="244"/>
      <c r="BO31" s="244"/>
      <c r="BP31" s="250"/>
      <c r="BQ31" s="204"/>
    </row>
    <row r="32" spans="1:69" ht="17.25" customHeight="1" outlineLevel="1">
      <c r="A32" s="204"/>
      <c r="B32" s="228">
        <v>4.3</v>
      </c>
      <c r="C32" s="229" t="s">
        <v>1807</v>
      </c>
      <c r="D32" s="229" t="s">
        <v>1782</v>
      </c>
      <c r="E32" s="230"/>
      <c r="F32" s="230"/>
      <c r="G32" s="231">
        <v>0</v>
      </c>
      <c r="H32" s="232">
        <v>0</v>
      </c>
      <c r="I32" s="242"/>
      <c r="J32" s="243"/>
      <c r="K32" s="244"/>
      <c r="L32" s="244"/>
      <c r="M32" s="244"/>
      <c r="N32" s="237"/>
      <c r="O32" s="237"/>
      <c r="P32" s="237"/>
      <c r="Q32" s="237"/>
      <c r="R32" s="237"/>
      <c r="S32" s="235"/>
      <c r="T32" s="235"/>
      <c r="U32" s="235"/>
      <c r="V32" s="235"/>
      <c r="W32" s="244"/>
      <c r="X32" s="244"/>
      <c r="Y32" s="244"/>
      <c r="Z32" s="244"/>
      <c r="AA32" s="244"/>
      <c r="AB32" s="244"/>
      <c r="AC32" s="247"/>
      <c r="AD32" s="247"/>
      <c r="AE32" s="247"/>
      <c r="AF32" s="247"/>
      <c r="AG32" s="247"/>
      <c r="AH32" s="244"/>
      <c r="AI32" s="244"/>
      <c r="AJ32" s="244"/>
      <c r="AK32" s="244"/>
      <c r="AL32" s="244"/>
      <c r="AM32" s="244"/>
      <c r="AN32" s="244"/>
      <c r="AO32" s="244"/>
      <c r="AP32" s="244"/>
      <c r="AQ32" s="244"/>
      <c r="AR32" s="248"/>
      <c r="AS32" s="248"/>
      <c r="AT32" s="248"/>
      <c r="AU32" s="248"/>
      <c r="AV32" s="248"/>
      <c r="AW32" s="244"/>
      <c r="AX32" s="244"/>
      <c r="AY32" s="244"/>
      <c r="AZ32" s="244"/>
      <c r="BA32" s="244"/>
      <c r="BB32" s="244"/>
      <c r="BC32" s="244"/>
      <c r="BD32" s="244"/>
      <c r="BE32" s="244"/>
      <c r="BF32" s="244"/>
      <c r="BG32" s="249"/>
      <c r="BH32" s="249"/>
      <c r="BI32" s="249"/>
      <c r="BJ32" s="249"/>
      <c r="BK32" s="249"/>
      <c r="BL32" s="244"/>
      <c r="BM32" s="244"/>
      <c r="BN32" s="244"/>
      <c r="BO32" s="244"/>
      <c r="BP32" s="250"/>
      <c r="BQ32" s="204"/>
    </row>
    <row r="33" spans="1:69" ht="17.25" customHeight="1" outlineLevel="1">
      <c r="A33" s="204"/>
      <c r="B33" s="228">
        <v>4.4000000000000004</v>
      </c>
      <c r="C33" s="229" t="s">
        <v>1794</v>
      </c>
      <c r="D33" s="229" t="s">
        <v>1782</v>
      </c>
      <c r="E33" s="230"/>
      <c r="F33" s="230"/>
      <c r="G33" s="231">
        <v>0</v>
      </c>
      <c r="H33" s="251">
        <v>0</v>
      </c>
      <c r="I33" s="242"/>
      <c r="J33" s="243"/>
      <c r="K33" s="244"/>
      <c r="L33" s="244"/>
      <c r="M33" s="244"/>
      <c r="N33" s="237"/>
      <c r="O33" s="237"/>
      <c r="P33" s="237"/>
      <c r="Q33" s="237"/>
      <c r="R33" s="237"/>
      <c r="S33" s="235"/>
      <c r="T33" s="235"/>
      <c r="U33" s="235"/>
      <c r="V33" s="235"/>
      <c r="W33" s="244"/>
      <c r="X33" s="244"/>
      <c r="Y33" s="244"/>
      <c r="Z33" s="244"/>
      <c r="AA33" s="244"/>
      <c r="AB33" s="244"/>
      <c r="AC33" s="247"/>
      <c r="AD33" s="247"/>
      <c r="AE33" s="247"/>
      <c r="AF33" s="247"/>
      <c r="AG33" s="247"/>
      <c r="AH33" s="244"/>
      <c r="AI33" s="244"/>
      <c r="AJ33" s="244"/>
      <c r="AK33" s="244"/>
      <c r="AL33" s="244"/>
      <c r="AM33" s="244"/>
      <c r="AN33" s="244"/>
      <c r="AO33" s="244"/>
      <c r="AP33" s="244"/>
      <c r="AQ33" s="244"/>
      <c r="AR33" s="248"/>
      <c r="AS33" s="248"/>
      <c r="AT33" s="248"/>
      <c r="AU33" s="248"/>
      <c r="AV33" s="248"/>
      <c r="AW33" s="244"/>
      <c r="AX33" s="244"/>
      <c r="AY33" s="244"/>
      <c r="AZ33" s="244"/>
      <c r="BA33" s="244"/>
      <c r="BB33" s="244"/>
      <c r="BC33" s="244"/>
      <c r="BD33" s="244"/>
      <c r="BE33" s="244"/>
      <c r="BF33" s="244"/>
      <c r="BG33" s="249"/>
      <c r="BH33" s="249"/>
      <c r="BI33" s="249"/>
      <c r="BJ33" s="249"/>
      <c r="BK33" s="249"/>
      <c r="BL33" s="244"/>
      <c r="BM33" s="244"/>
      <c r="BN33" s="244"/>
      <c r="BO33" s="244"/>
      <c r="BP33" s="250"/>
      <c r="BQ33" s="204"/>
    </row>
    <row r="34" spans="1:69" ht="21" customHeight="1">
      <c r="A34" s="203"/>
      <c r="B34" s="203"/>
      <c r="C34" s="203"/>
      <c r="D34" s="203"/>
      <c r="E34" s="203"/>
      <c r="F34" s="203"/>
      <c r="G34" s="270"/>
      <c r="H34" s="270"/>
      <c r="I34" s="203"/>
      <c r="J34" s="203"/>
      <c r="K34" s="203"/>
      <c r="L34" s="203"/>
      <c r="M34" s="203"/>
      <c r="N34" s="203"/>
      <c r="O34" s="203"/>
      <c r="P34" s="203"/>
      <c r="Q34" s="203"/>
      <c r="R34" s="203"/>
      <c r="S34" s="203"/>
      <c r="T34" s="203"/>
      <c r="U34" s="203"/>
      <c r="V34" s="203"/>
      <c r="W34" s="203"/>
      <c r="X34" s="203"/>
      <c r="Y34" s="203"/>
      <c r="Z34" s="203"/>
      <c r="AA34" s="203"/>
      <c r="AB34" s="203"/>
      <c r="AC34" s="203"/>
      <c r="AD34" s="203"/>
      <c r="AE34" s="203"/>
      <c r="AF34" s="203"/>
      <c r="AG34" s="203"/>
      <c r="AH34" s="203"/>
      <c r="AI34" s="203"/>
      <c r="AJ34" s="203"/>
      <c r="AK34" s="203"/>
      <c r="AL34" s="203"/>
      <c r="AM34" s="203"/>
      <c r="AN34" s="203"/>
      <c r="AO34" s="203"/>
      <c r="AP34" s="203"/>
      <c r="AQ34" s="203"/>
      <c r="AR34" s="203"/>
      <c r="AS34" s="203"/>
      <c r="AT34" s="203"/>
      <c r="AU34" s="203"/>
      <c r="AV34" s="203"/>
      <c r="AW34" s="203"/>
      <c r="AX34" s="203"/>
      <c r="AY34" s="203"/>
      <c r="AZ34" s="203"/>
      <c r="BA34" s="203"/>
      <c r="BB34" s="203"/>
      <c r="BC34" s="203"/>
      <c r="BD34" s="203"/>
      <c r="BE34" s="203"/>
      <c r="BF34" s="203"/>
      <c r="BG34" s="203"/>
      <c r="BH34" s="203"/>
      <c r="BI34" s="203"/>
      <c r="BJ34" s="203"/>
      <c r="BK34" s="203"/>
      <c r="BL34" s="203"/>
      <c r="BM34" s="203"/>
      <c r="BN34" s="203"/>
      <c r="BO34" s="203"/>
      <c r="BP34" s="203"/>
      <c r="BQ34" s="203"/>
    </row>
    <row r="35" spans="1:69" ht="21" customHeight="1">
      <c r="A35" s="203"/>
      <c r="B35" s="203"/>
      <c r="C35" s="203"/>
      <c r="D35" s="203"/>
      <c r="E35" s="203"/>
      <c r="F35" s="203"/>
      <c r="G35" s="270"/>
      <c r="H35" s="270"/>
      <c r="I35" s="203"/>
      <c r="J35" s="203"/>
      <c r="K35" s="203"/>
      <c r="L35" s="203"/>
      <c r="M35" s="203"/>
      <c r="N35" s="203"/>
      <c r="O35" s="203"/>
      <c r="P35" s="203"/>
      <c r="Q35" s="203"/>
      <c r="R35" s="203"/>
      <c r="S35" s="203"/>
      <c r="T35" s="203"/>
      <c r="U35" s="203"/>
      <c r="V35" s="203"/>
      <c r="W35" s="203"/>
      <c r="X35" s="203"/>
      <c r="Y35" s="203"/>
      <c r="Z35" s="203"/>
      <c r="AA35" s="203"/>
      <c r="AB35" s="203"/>
      <c r="AC35" s="203"/>
      <c r="AD35" s="203"/>
      <c r="AE35" s="203"/>
      <c r="AF35" s="203"/>
      <c r="AG35" s="203"/>
      <c r="AH35" s="203"/>
      <c r="AI35" s="203"/>
      <c r="AJ35" s="203"/>
      <c r="AK35" s="203"/>
      <c r="AL35" s="203"/>
      <c r="AM35" s="203"/>
      <c r="AN35" s="203"/>
      <c r="AO35" s="203"/>
      <c r="AP35" s="203"/>
      <c r="AQ35" s="203"/>
      <c r="AR35" s="203"/>
      <c r="AS35" s="203"/>
      <c r="AT35" s="203"/>
      <c r="AU35" s="203"/>
      <c r="AV35" s="203"/>
      <c r="AW35" s="203"/>
      <c r="AX35" s="203"/>
      <c r="AY35" s="203"/>
      <c r="AZ35" s="203"/>
      <c r="BA35" s="203"/>
      <c r="BB35" s="203"/>
      <c r="BC35" s="203"/>
      <c r="BD35" s="203"/>
      <c r="BE35" s="203"/>
      <c r="BF35" s="203"/>
      <c r="BG35" s="203"/>
      <c r="BH35" s="203"/>
      <c r="BI35" s="203"/>
      <c r="BJ35" s="203"/>
      <c r="BK35" s="203"/>
      <c r="BL35" s="203"/>
      <c r="BM35" s="203"/>
      <c r="BN35" s="203"/>
      <c r="BO35" s="203"/>
      <c r="BP35" s="203"/>
      <c r="BQ35" s="203"/>
    </row>
    <row r="36" spans="1:69" ht="21" customHeight="1">
      <c r="A36" s="203"/>
      <c r="B36" s="203"/>
      <c r="C36" s="203"/>
      <c r="D36" s="203"/>
      <c r="E36" s="203"/>
      <c r="F36" s="203"/>
      <c r="G36" s="270"/>
      <c r="H36" s="270"/>
      <c r="I36" s="203"/>
      <c r="J36" s="203"/>
      <c r="K36" s="203"/>
      <c r="L36" s="203"/>
      <c r="M36" s="203"/>
      <c r="N36" s="203"/>
      <c r="O36" s="203"/>
      <c r="P36" s="203"/>
      <c r="Q36" s="203"/>
      <c r="R36" s="203"/>
      <c r="S36" s="203"/>
      <c r="T36" s="203"/>
      <c r="U36" s="203"/>
      <c r="V36" s="203"/>
      <c r="W36" s="203"/>
      <c r="X36" s="203"/>
      <c r="Y36" s="203"/>
      <c r="Z36" s="203"/>
      <c r="AA36" s="203"/>
      <c r="AB36" s="203"/>
      <c r="AC36" s="203"/>
      <c r="AD36" s="203"/>
      <c r="AE36" s="203"/>
      <c r="AF36" s="203"/>
      <c r="AG36" s="203"/>
      <c r="AH36" s="203"/>
      <c r="AI36" s="203"/>
      <c r="AJ36" s="203"/>
      <c r="AK36" s="203"/>
      <c r="AL36" s="203"/>
      <c r="AM36" s="203"/>
      <c r="AN36" s="203"/>
      <c r="AO36" s="203"/>
      <c r="AP36" s="203"/>
      <c r="AQ36" s="203"/>
      <c r="AR36" s="203"/>
      <c r="AS36" s="203"/>
      <c r="AT36" s="203"/>
      <c r="AU36" s="203"/>
      <c r="AV36" s="203"/>
      <c r="AW36" s="203"/>
      <c r="AX36" s="203"/>
      <c r="AY36" s="203"/>
      <c r="AZ36" s="203"/>
      <c r="BA36" s="203"/>
      <c r="BB36" s="203"/>
      <c r="BC36" s="203"/>
      <c r="BD36" s="203"/>
      <c r="BE36" s="203"/>
      <c r="BF36" s="203"/>
      <c r="BG36" s="203"/>
      <c r="BH36" s="203"/>
      <c r="BI36" s="203"/>
      <c r="BJ36" s="203"/>
      <c r="BK36" s="203"/>
      <c r="BL36" s="203"/>
      <c r="BM36" s="203"/>
      <c r="BN36" s="203"/>
      <c r="BO36" s="203"/>
      <c r="BP36" s="203"/>
      <c r="BQ36" s="203"/>
    </row>
  </sheetData>
  <mergeCells count="30">
    <mergeCell ref="AM6:BA6"/>
    <mergeCell ref="BB6:BP6"/>
    <mergeCell ref="I7:M7"/>
    <mergeCell ref="N7:R7"/>
    <mergeCell ref="S7:W7"/>
    <mergeCell ref="X7:AB7"/>
    <mergeCell ref="AC7:AG7"/>
    <mergeCell ref="BL7:BP7"/>
    <mergeCell ref="AH7:AL7"/>
    <mergeCell ref="AM7:AQ7"/>
    <mergeCell ref="AR7:AV7"/>
    <mergeCell ref="AW7:BA7"/>
    <mergeCell ref="BB7:BF7"/>
    <mergeCell ref="BG7:BK7"/>
    <mergeCell ref="G6:G8"/>
    <mergeCell ref="B2:G2"/>
    <mergeCell ref="I2:N2"/>
    <mergeCell ref="O2:AG2"/>
    <mergeCell ref="B4:C4"/>
    <mergeCell ref="D4:G4"/>
    <mergeCell ref="I4:O4"/>
    <mergeCell ref="P4:AB4"/>
    <mergeCell ref="B6:B8"/>
    <mergeCell ref="C6:C8"/>
    <mergeCell ref="D6:D8"/>
    <mergeCell ref="E6:E8"/>
    <mergeCell ref="F6:F8"/>
    <mergeCell ref="H6:H8"/>
    <mergeCell ref="I6:W6"/>
    <mergeCell ref="X6:AL6"/>
  </mergeCells>
  <phoneticPr fontId="3" type="noConversion"/>
  <conditionalFormatting sqref="H10:H16 H18:H33">
    <cfRule type="colorScale" priority="1">
      <colorScale>
        <cfvo type="min"/>
        <cfvo type="max"/>
        <color rgb="FFFFFFFF"/>
        <color rgb="FF57BB8A"/>
      </colorScale>
    </cfRule>
    <cfRule type="colorScale" priority="2">
      <colorScale>
        <cfvo type="min"/>
        <cfvo type="max"/>
        <color rgb="FF57BB8A"/>
        <color rgb="FFFFFFFF"/>
      </colorScale>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6</vt:i4>
      </vt:variant>
    </vt:vector>
  </HeadingPairs>
  <TitlesOfParts>
    <vt:vector size="6" baseType="lpstr">
      <vt:lpstr>일정</vt:lpstr>
      <vt:lpstr>1.1) 조직 추진업무 작성</vt:lpstr>
      <vt:lpstr>1.2) 조직 KPI작성</vt:lpstr>
      <vt:lpstr>2.1)팀내 업무분장표(개인) 작성</vt:lpstr>
      <vt:lpstr>2.2)기본업무 매뉴얼(개인작성)</vt:lpstr>
      <vt:lpstr>TF Squad별 작성 템플릿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이창용</dc:creator>
  <cp:lastModifiedBy>Bach Goldberg</cp:lastModifiedBy>
  <dcterms:created xsi:type="dcterms:W3CDTF">2026-06-15T14:15:21Z</dcterms:created>
  <dcterms:modified xsi:type="dcterms:W3CDTF">2026-06-30T04:38:43Z</dcterms:modified>
</cp:coreProperties>
</file>